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cador" sheetId="1" r:id="rId4"/>
    <sheet state="visible" name="Actividades" sheetId="2" r:id="rId5"/>
    <sheet state="visible" name="Programación" sheetId="3" r:id="rId6"/>
    <sheet state="visible" name="Anualización" sheetId="4" r:id="rId7"/>
    <sheet state="hidden" name="Datos" sheetId="5" r:id="rId8"/>
  </sheets>
  <definedNames>
    <definedName name="ListaDETALLES">Datos!$A$79:$A$80</definedName>
    <definedName name="ListaCONSTANTE">Datos!$A$58:$A$61</definedName>
    <definedName name="ListaSUMA">Datos!$A$68:$A$73</definedName>
    <definedName name="ListaPROCESOALQUEAPORTA">Datos!$A$93:$A$108</definedName>
    <definedName name="ListaCRECIENTE">Datos!$A$63:$A$64</definedName>
    <definedName name="ListaDECRECIENTE">Datos!$A$66</definedName>
    <definedName name="ListaPERIODOS">Datos!$A$47:$A$51</definedName>
    <definedName name="ListaRESULTADO">Datos!$A$89:$A$91</definedName>
    <definedName name="ListaMETODODERECOLECCIÓN">Datos!$A$113:$A$121</definedName>
    <definedName name="ListaTIPO">Datos!$A$75:$A$77</definedName>
    <definedName name="ListaDEPENDENCIAS">Datos!$A$1:$A$25</definedName>
    <definedName name="ListaYEARS">Datos!$A$123:$A$133</definedName>
    <definedName name="ListaDESEMPEÑO">Datos!$A$85:$A$87</definedName>
  </definedNames>
  <calcPr/>
  <extLst>
    <ext uri="GoogleSheetsCustomDataVersion2">
      <go:sheetsCustomData xmlns:go="http://customooxmlschemas.google.com/" r:id="rId9" roundtripDataChecksum="MCW5YChjRtlr1Xi0hG8FJwe4nGGGBcyyvhVM8SqUh3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1">
      <text>
        <t xml:space="preserve">======
ID#AAABwy66qJo
ASUS PC    (2025-11-27 13:51:43)
Ejemplo: Medir el porcentaje de ingresos a través de las actividades del plan de acción.</t>
      </text>
    </comment>
    <comment authorId="0" ref="B19">
      <text>
        <t xml:space="preserve">======
ID#AAABwy66qJk
ASUS PC    (2025-11-27 13:51:43)
Ejemplo: x, y, R.</t>
      </text>
    </comment>
    <comment authorId="0" ref="C19">
      <text>
        <t xml:space="preserve">======
ID#AAABwy66qJU
ASUS PC    (2025-11-27 13:51:43)
Ejemplo: Ejecutado, programado, resultado</t>
      </text>
    </comment>
    <comment authorId="0" ref="E10">
      <text>
        <t xml:space="preserve">======
ID#AAABwyAYapQ
ASUS PC    (2025-11-27 13:51:43)
Ejemplo: Porcentaje de ingresos de personal a esta dependencia.</t>
      </text>
    </comment>
    <comment authorId="0" ref="D12">
      <text>
        <t xml:space="preserve">======
ID#AAABwyAYapU
ASUS PC    (2025-11-27 13:51:43)
Código Interno del Sistema.</t>
      </text>
    </comment>
    <comment authorId="0" ref="J25">
      <text>
        <t xml:space="preserve">======
ID#AAABwyAYao4
ASUS PC    (2025-11-27 13:51:43)
Ingrese un encabezado para su indicador</t>
      </text>
    </comment>
  </commentList>
  <extLst>
    <ext uri="GoogleSheetsCustomDataVersion2">
      <go:sheetsCustomData xmlns:go="http://customooxmlschemas.google.com/" r:id="rId1" roundtripDataSignature="AMtx7mi4UnSR5gvJhV/wmL/uJh0cya8CU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2">
      <text>
        <t xml:space="preserve">======
ID#AAABwy66qJc
ASUS PC    (2025-11-27 13:51:43)
Se recomienda mantener un orden secuencial para el código ejemplo: 01, 02...</t>
      </text>
    </comment>
    <comment authorId="0" ref="I34">
      <text>
        <t xml:space="preserve">======
ID#AAABwy66qJg
ASUS PC    (2025-11-27 13:51:43)
Puede indicar una estimación especifica diferente de ser necesario indicando mes/año</t>
      </text>
    </comment>
    <comment authorId="0" ref="I10">
      <text>
        <t xml:space="preserve">======
ID#AAABwy66qJQ
ASUS PC    (2025-11-27 13:51:43)
Puede indicar una estimación especifica diferente de ser necesario indicando mes/año</t>
      </text>
    </comment>
    <comment authorId="0" ref="I42">
      <text>
        <t xml:space="preserve">======
ID#AAABwy66qJM
ASUS PC    (2025-11-27 13:51:43)
Puede indicar una estimación especifica diferente de ser necesario indicando mes/año</t>
      </text>
    </comment>
    <comment authorId="0" ref="F16">
      <text>
        <t xml:space="preserve">======
ID#AAABwy66qJI
ASUS PC    (2025-11-27 13:51:43)
Se recomienda mantener un orden secuencial para el código ejemplo: 01, 02...</t>
      </text>
    </comment>
    <comment authorId="0" ref="F8">
      <text>
        <t xml:space="preserve">======
ID#AAABwy66qJA
ASUS PC    (2025-11-27 13:51:43)
Se recomienda mantener un orden secuencial para el código ejemplo: 01, 02...</t>
      </text>
    </comment>
    <comment authorId="0" ref="I18">
      <text>
        <t xml:space="preserve">======
ID#AAABwy66qJE
ASUS PC    (2025-11-27 13:51:43)
Puede indicar una estimación especifica diferente de ser necesario indicando mes/año</t>
      </text>
    </comment>
    <comment authorId="0" ref="A46">
      <text>
        <t xml:space="preserve">======
ID#AAABwyAYapM
ASUS PC    (2025-11-27 13:51:43)
Espacio para observaciones osbre las tareas asignadas en el plan de acción</t>
      </text>
    </comment>
    <comment authorId="0" ref="A38">
      <text>
        <t xml:space="preserve">======
ID#AAABwyAYapI
ASUS PC    (2025-11-27 13:51:43)
Espacio para observaciones osbre las tareas asignadas en el plan de acción</t>
      </text>
    </comment>
    <comment authorId="0" ref="F24">
      <text>
        <t xml:space="preserve">======
ID#AAABwyAYapA
ASUS PC    (2025-11-27 13:51:43)
Se recomienda mantener un orden secuencial para el código ejemplo: 01, 02...</t>
      </text>
    </comment>
    <comment authorId="0" ref="A22">
      <text>
        <t xml:space="preserve">======
ID#AAABwyAYapE
ASUS PC    (2025-11-27 13:51:43)
Espacio para observaciones osbre las tareas asignadas en el plan de acción</t>
      </text>
    </comment>
    <comment authorId="0" ref="A30">
      <text>
        <t xml:space="preserve">======
ID#AAABwyAYao8
ASUS PC    (2025-11-27 13:51:43)
Espacio para observaciones osbre las tareas asignadas en el plan de acción</t>
      </text>
    </comment>
    <comment authorId="0" ref="A14">
      <text>
        <t xml:space="preserve">======
ID#AAABwyAYao0
ASUS PC    (2025-11-27 13:51:43)
Espacio para observaciones osbre las tareas asignadas en el plan de acción</t>
      </text>
    </comment>
    <comment authorId="0" ref="I26">
      <text>
        <t xml:space="preserve">======
ID#AAABwyAYaos
ASUS PC    (2025-11-27 13:51:43)
Puede indicar una estimación especifica diferente de ser necesario indicando mes/año</t>
      </text>
    </comment>
    <comment authorId="0" ref="F40">
      <text>
        <t xml:space="preserve">======
ID#AAABwyAYaow
ASUS PC    (2025-11-27 13:51:43)
Se recomienda mantener un orden secuencial para el código ejemplo: 01, 02...</t>
      </text>
    </comment>
  </commentList>
  <extLst>
    <ext uri="GoogleSheetsCustomDataVersion2">
      <go:sheetsCustomData xmlns:go="http://customooxmlschemas.google.com/" r:id="rId1" roundtripDataSignature="AMtx7mjeBj52NIL83QxXNW/G7wpEqcMDs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8">
      <text>
        <t xml:space="preserve">======
ID#AAABwy66qJY
ASUS PC    (2025-11-27 13:51:43)
Indique el año de vigencia del indicador</t>
      </text>
    </comment>
  </commentList>
  <extLst>
    <ext uri="GoogleSheetsCustomDataVersion2">
      <go:sheetsCustomData xmlns:go="http://customooxmlschemas.google.com/" r:id="rId1" roundtripDataSignature="AMtx7mi3eWzEktRKzJdpdEDNpvCQnGsh6w=="/>
    </ext>
  </extLst>
</comments>
</file>

<file path=xl/sharedStrings.xml><?xml version="1.0" encoding="utf-8"?>
<sst xmlns="http://schemas.openxmlformats.org/spreadsheetml/2006/main" count="265" uniqueCount="180">
  <si>
    <t>GESTIÓN DEL DIRECCIONAMIENTO ESTRATÉGICO, CONOCIMIENTO E INNOVACIÓN</t>
  </si>
  <si>
    <t xml:space="preserve">Código: DES-PR-04-FR-01 </t>
  </si>
  <si>
    <t>Versión: 03</t>
  </si>
  <si>
    <t>HOJA DE VIDA DEL INDICADOR</t>
  </si>
  <si>
    <t>Fecha: 17/12/2025</t>
  </si>
  <si>
    <t>Página 1 de 4</t>
  </si>
  <si>
    <t>ASOCIACIÓN</t>
  </si>
  <si>
    <t>CLASIFICACIÓN</t>
  </si>
  <si>
    <t xml:space="preserve">Gestión </t>
  </si>
  <si>
    <t>SUB CLASIFICACIÓN</t>
  </si>
  <si>
    <t>PROCESO</t>
  </si>
  <si>
    <t>CATEGORÍA</t>
  </si>
  <si>
    <t>RESULTADO</t>
  </si>
  <si>
    <t>TIPO</t>
  </si>
  <si>
    <t>PRODUCTO</t>
  </si>
  <si>
    <t>PROCESO AL QUE APORTA</t>
  </si>
  <si>
    <t>Gestión del Direccionamiento Estratégico, Conocimiento e Innovación</t>
  </si>
  <si>
    <t>ÁREAS Y/O DEPENDENCIAS</t>
  </si>
  <si>
    <t>120-Oficina Asesora de Comunicaciones-OAC</t>
  </si>
  <si>
    <t>IDENTIFICACIÓN</t>
  </si>
  <si>
    <t>NOMBRE DEL INDICADOR</t>
  </si>
  <si>
    <t>Porcentaje de ingresos de personal</t>
  </si>
  <si>
    <t>OBJETIVO DEL INDICADOR</t>
  </si>
  <si>
    <t>CÓDIGO DEL INDICADOR</t>
  </si>
  <si>
    <t>MÉTODO DE RECOLECCIÓN</t>
  </si>
  <si>
    <t>ENTREVISTA</t>
  </si>
  <si>
    <t>CRITERIO DEL ANÁLISIS</t>
  </si>
  <si>
    <t>TIPO DE CÁLCULO</t>
  </si>
  <si>
    <t>SIMPLE</t>
  </si>
  <si>
    <t>FRECUENCIA DE MEDICIÓN</t>
  </si>
  <si>
    <t>TRIMESTRAL</t>
  </si>
  <si>
    <t>META PROGRAMADA</t>
  </si>
  <si>
    <t>TIPO DE ANUALIZACIÓN</t>
  </si>
  <si>
    <t>SUMA</t>
  </si>
  <si>
    <t>RANGO DE GESTIÓN</t>
  </si>
  <si>
    <t>EJEMPLO: SUMA PORCENTAJE 0-60-80-100</t>
  </si>
  <si>
    <t>INFERIOR</t>
  </si>
  <si>
    <t>VALOR</t>
  </si>
  <si>
    <t>MEDIO</t>
  </si>
  <si>
    <t>SUPERIOR</t>
  </si>
  <si>
    <t>No.</t>
  </si>
  <si>
    <t>ALIAS</t>
  </si>
  <si>
    <t>VARIABLES</t>
  </si>
  <si>
    <t>DESCRIPCIÓN</t>
  </si>
  <si>
    <t>DETALLES</t>
  </si>
  <si>
    <t>CONSTANTE</t>
  </si>
  <si>
    <t>REGISTRO PERIÓDICO</t>
  </si>
  <si>
    <t>FÓRMULA DEL INDICADOR</t>
  </si>
  <si>
    <t>UNIDAD DE MEDIDA FÓRMULA</t>
  </si>
  <si>
    <t>PORCENTAJE</t>
  </si>
  <si>
    <t>DESCRIPCIÓN DEL INDICADOR</t>
  </si>
  <si>
    <t>LÍNEA BASE</t>
  </si>
  <si>
    <t>FUENTE DE VERIFICACIÓN</t>
  </si>
  <si>
    <t>ANÁLISIS DEL INDICADOR</t>
  </si>
  <si>
    <t>GLOSARIO DE TÉRMINOS</t>
  </si>
  <si>
    <t>OBSERVACIONES</t>
  </si>
  <si>
    <t>Página 2 de 4</t>
  </si>
  <si>
    <t>ACTIVIDADES CLAVE</t>
  </si>
  <si>
    <r>
      <rPr>
        <rFont val="Arial Narrow"/>
        <b val="0"/>
        <color theme="1"/>
        <sz val="10.0"/>
      </rPr>
      <t>La sumatoria de los pesos de la(s) actividades debe ser</t>
    </r>
    <r>
      <rPr>
        <rFont val="Arial Narrow"/>
        <b/>
        <color theme="1"/>
        <sz val="10.0"/>
      </rPr>
      <t xml:space="preserve"> IGUAL </t>
    </r>
    <r>
      <rPr>
        <rFont val="Arial Narrow"/>
        <b val="0"/>
        <color theme="1"/>
        <sz val="10.0"/>
      </rPr>
      <t>al 100%</t>
    </r>
  </si>
  <si>
    <t>% PESO</t>
  </si>
  <si>
    <t>CÓDIGO</t>
  </si>
  <si>
    <t>NOMBRE DE LA ACTIVIDAD</t>
  </si>
  <si>
    <t>CANTIDAD DE PERIODOS PARA COMPLETAR EL PESO (ANUALIZADO)</t>
  </si>
  <si>
    <t>MES ESTIMADO DE FINALIZACIÓN DE MEDICIÓN</t>
  </si>
  <si>
    <t>APORTE EN % DE CADA PERIODO</t>
  </si>
  <si>
    <t>CUATRIMESTRAL</t>
  </si>
  <si>
    <t>DEPENDENCIAS</t>
  </si>
  <si>
    <t>150-Oficina de Control Disciplinario Interno-OCDI</t>
  </si>
  <si>
    <t>ASIGNAR TAREAS DE PLAN DE ACCIÓN</t>
  </si>
  <si>
    <t>110-Oficina Asesora Juridica</t>
  </si>
  <si>
    <t>Página 3 de 4</t>
  </si>
  <si>
    <t>INFORMACIÓN GENERAL</t>
  </si>
  <si>
    <t>TIPO DE INDICADOR</t>
  </si>
  <si>
    <t>NOMBRE INDICADOR</t>
  </si>
  <si>
    <t>VIGENCIA</t>
  </si>
  <si>
    <t>ANUALIZACIÓN</t>
  </si>
  <si>
    <t>PROGRAMACIÓN CUANTITATIVA ACUMULADA DEL INDICADOR</t>
  </si>
  <si>
    <t>VARIABLES DEL INDICADOR</t>
  </si>
  <si>
    <t>MES</t>
  </si>
  <si>
    <t>PROGRAMACIÓN RESULTADO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</si>
  <si>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</si>
  <si>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</si>
  <si>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</si>
  <si>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</si>
  <si>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</si>
  <si>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</si>
  <si>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</si>
  <si>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</si>
  <si>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</si>
  <si>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</si>
  <si>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</si>
  <si>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</si>
  <si>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</si>
  <si>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4 de 4</t>
  </si>
  <si>
    <t>DESDE</t>
  </si>
  <si>
    <t>HASTA</t>
  </si>
  <si>
    <t>TASA ANUAL DEL INDICADOR</t>
  </si>
  <si>
    <t>AÑO</t>
  </si>
  <si>
    <t>P</t>
  </si>
  <si>
    <t>100-Despacho Secretaría Distrital de Cultura Recreación y Deporte</t>
  </si>
  <si>
    <t>Hoja de referencia de datos, no borrar</t>
  </si>
  <si>
    <t>110-Oficina Juridica</t>
  </si>
  <si>
    <t>140-Oficina de Control Interno-OCI</t>
  </si>
  <si>
    <t>160-Oficina de Tecnologías de la Información-OTI</t>
  </si>
  <si>
    <t>170-Oficina Asesora de Planeación-OAP</t>
  </si>
  <si>
    <t>200-Subsecretaría de Gobernanza-SG</t>
  </si>
  <si>
    <t>210-Dirección de Asuntos Locales y Participación-DALP</t>
  </si>
  <si>
    <t>220-Dirección de Fomento-DF</t>
  </si>
  <si>
    <t>230-Dirección de Personas Jurídicas-DPJ</t>
  </si>
  <si>
    <t>240-Dirección de Economía Estudios y Política-DEEP</t>
  </si>
  <si>
    <t>300-Dirección de Arte Cultura y Patrimonio-DACP</t>
  </si>
  <si>
    <t>310-Subdirección de Gestión Cultural y Artística-SGCA</t>
  </si>
  <si>
    <t>330-Subdirección de Infraestructura y Patrimonio Cultural-SIPC</t>
  </si>
  <si>
    <t>700-Dirección de Gestión Corporativa y Relación con el Ciudadano-DGCRC</t>
  </si>
  <si>
    <t>710-Grupo Interno de Trabajo de Servicios Administrativos-GITSA</t>
  </si>
  <si>
    <t>720-Grupo Interno de Trabajo de Gestión Financiera-GITGF</t>
  </si>
  <si>
    <t>730-Grupo Interno de Trabajo de Talento Humano-GITTH</t>
  </si>
  <si>
    <t>760-Grupo Interno de Trabajo de Contratación-GITC</t>
  </si>
  <si>
    <t>800-Dirección de Lectura y Bibliotecas-DLB</t>
  </si>
  <si>
    <t>900-Subsecretaría Distrital de Cultura Ciudadana y Gestión del Conocimiento-SCCGC</t>
  </si>
  <si>
    <t>910-Dirección Observatorio y Gestión del Conocimiento Cultural-DOGCC</t>
  </si>
  <si>
    <t>920-Dirección de Redes y Acción Colectiva-DRAC</t>
  </si>
  <si>
    <t>930-Dirección de Transformaciones Culturales-DTC</t>
  </si>
  <si>
    <t>DESEMPEÑO</t>
  </si>
  <si>
    <t>Plan de Desarrollo-Proyecto</t>
  </si>
  <si>
    <t xml:space="preserve">Plan Estratégico </t>
  </si>
  <si>
    <t>Gestion -Plan Estratégico</t>
  </si>
  <si>
    <t>Proyecto -Plan Estratégico</t>
  </si>
  <si>
    <t>Indicador de Ciudad</t>
  </si>
  <si>
    <t>COMPUESTO</t>
  </si>
  <si>
    <t>ANUAL</t>
  </si>
  <si>
    <t>MENSUAL</t>
  </si>
  <si>
    <t>SEMESTRAL</t>
  </si>
  <si>
    <t>CRECIENTE</t>
  </si>
  <si>
    <t>DECRECIENTE</t>
  </si>
  <si>
    <t>CONSTANTE: Constante 0 -80 - 90 - PORCENTAJE</t>
  </si>
  <si>
    <t>CONSTANTE: Constante TH - PORCENTAJE</t>
  </si>
  <si>
    <t>CONSTANTE: Constante compuesto - PORCENTAJE</t>
  </si>
  <si>
    <t>CONSTANTE: Constante x - PORCENTAJE</t>
  </si>
  <si>
    <t>CRECIENTE: Creciente 0 - 100 - PORCENTAJE</t>
  </si>
  <si>
    <t>CRECIENTE: Creciente Compuesto - PORCENTAJE</t>
  </si>
  <si>
    <t>DECRECIENTE: Decreciente - PORCENTAJE</t>
  </si>
  <si>
    <t>SUMA: Suma 0 - 20 - 40 - 60 - 80 - 100 - PORCENTAJE</t>
  </si>
  <si>
    <t>SUMA: Suma 10 - 20 - 40 - 60 - 80 - 100 - NÚMERO</t>
  </si>
  <si>
    <t>SUMA: Suma 0 - 60 - 70 - 80 - 95 - 100 - PORCENTAJE</t>
  </si>
  <si>
    <t>SUMA: Suma 0 - 50  - 70 - 100 - PORCENTAJE</t>
  </si>
  <si>
    <t>SUMA: PLANTILLA EJEMPLO - NÚMERO</t>
  </si>
  <si>
    <t>SUMA: SUMA (100-80-60-40-20) - NÚMERO</t>
  </si>
  <si>
    <t>NÚMERO</t>
  </si>
  <si>
    <t>PROMEDIO PONDERADO</t>
  </si>
  <si>
    <t>EFICACIA</t>
  </si>
  <si>
    <t>EFICIENCIA</t>
  </si>
  <si>
    <t>CALIDAD</t>
  </si>
  <si>
    <t>EFECTIVIDAD (EFECTO/IMPACTO)</t>
  </si>
  <si>
    <t>RESULTADOS FINALES</t>
  </si>
  <si>
    <t>Gestión de Tecnologías de la Información</t>
  </si>
  <si>
    <t xml:space="preserve">Gestión de la Comunicación Estratégica </t>
  </si>
  <si>
    <t xml:space="preserve">Gestión del Relacionamiento con la Ciudadanía </t>
  </si>
  <si>
    <t>Gestión de la Mejora Continua</t>
  </si>
  <si>
    <t>Gestión de la Promoción de Agentes y Prácticas Culturales y Recreodeportivas</t>
  </si>
  <si>
    <t>Gestión de la Cultura Ciudadana</t>
  </si>
  <si>
    <t>Gestión de Investigaciones, Observaciones y Analítica</t>
  </si>
  <si>
    <t>Gestión de la Participación Ciudadana</t>
  </si>
  <si>
    <t>Gestión de la Apropiación de la Infraestructura y Patrimonio Cultural</t>
  </si>
  <si>
    <t>Gestión de Lectura, Escritura y Oralidad</t>
  </si>
  <si>
    <t xml:space="preserve">Gestión Financiera </t>
  </si>
  <si>
    <t>Gestión de Talento Humano</t>
  </si>
  <si>
    <t xml:space="preserve">Gestión Jurídica </t>
  </si>
  <si>
    <t xml:space="preserve">Gestión Administrativa </t>
  </si>
  <si>
    <t xml:space="preserve">Gestión Documental </t>
  </si>
  <si>
    <t xml:space="preserve">Gestión Contractual </t>
  </si>
  <si>
    <t xml:space="preserve">Gestión de la Evaluación Independiente </t>
  </si>
  <si>
    <t>DOCUMENTO OFICIAL</t>
  </si>
  <si>
    <t>ENCUESTA</t>
  </si>
  <si>
    <t>ESTADÍSTICAS</t>
  </si>
  <si>
    <t>EVALUACIÓN</t>
  </si>
  <si>
    <t>INFORME</t>
  </si>
  <si>
    <t>INSPECCIÓN</t>
  </si>
  <si>
    <t>PUBLICACIÓN</t>
  </si>
  <si>
    <t>REGISTROS CONTABLES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</si>
</sst>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Times New Roman"/>
      <scheme val="minor"/>
    </font>
    <font>
      <sz val="10.0"/>
      <color rgb="FF000000"/>
      <name val="Arial Narrow"/>
    </font>
    <font/>
    <font>
      <b/>
      <sz val="10.0"/>
      <color theme="1"/>
      <name val="Arial Narrow"/>
    </font>
    <font>
      <sz val="10.0"/>
      <color theme="1"/>
      <name val="Arial Narrow"/>
    </font>
    <font>
      <b/>
      <sz val="10.0"/>
      <color rgb="FF000000"/>
      <name val="Arial Narrow"/>
    </font>
    <font>
      <color theme="1"/>
      <name val="Times New Roman"/>
      <scheme val="minor"/>
    </font>
    <font>
      <sz val="10.0"/>
      <color rgb="FFFF0000"/>
      <name val="Times New Roman"/>
    </font>
    <font>
      <sz val="10.0"/>
      <color rgb="FF000000"/>
      <name val="Times New Roman"/>
    </font>
    <font>
      <color theme="1"/>
      <name val="Var(--font-fk-grotesk)"/>
    </font>
    <font>
      <sz val="12.0"/>
      <color theme="1"/>
      <name val="FkGroteskNeue"/>
    </font>
  </fonts>
  <fills count="4">
    <fill>
      <patternFill patternType="none"/>
    </fill>
    <fill>
      <patternFill patternType="lightGray"/>
    </fill>
    <fill>
      <patternFill patternType="solid">
        <fgColor rgb="FFBEC9D1"/>
        <bgColor rgb="FFBEC9D1"/>
      </patternFill>
    </fill>
    <fill>
      <patternFill patternType="solid">
        <fgColor rgb="FFFFFFFF"/>
        <bgColor rgb="FFFFFFFF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vertical="top"/>
    </xf>
    <xf borderId="5" fillId="0" fontId="2" numFmtId="0" xfId="0" applyAlignment="1" applyBorder="1" applyFont="1">
      <alignment horizontal="left" vertical="top"/>
    </xf>
    <xf borderId="6" fillId="0" fontId="2" numFmtId="0" xfId="0" applyAlignment="1" applyBorder="1" applyFont="1">
      <alignment horizontal="left" vertical="top"/>
    </xf>
    <xf borderId="7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4" fillId="0" fontId="4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left" vertical="top"/>
    </xf>
    <xf borderId="10" fillId="2" fontId="3" numFmtId="0" xfId="0" applyAlignment="1" applyBorder="1" applyFill="1" applyFont="1">
      <alignment horizontal="center" shrinkToFit="0" vertical="center" wrapText="1"/>
    </xf>
    <xf borderId="11" fillId="0" fontId="2" numFmtId="0" xfId="0" applyAlignment="1" applyBorder="1" applyFont="1">
      <alignment horizontal="left" vertical="top"/>
    </xf>
    <xf borderId="12" fillId="0" fontId="2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readingOrder="0" shrinkToFit="0" vertical="center" wrapText="1"/>
    </xf>
    <xf borderId="10" fillId="0" fontId="3" numFmtId="0" xfId="0" applyAlignment="1" applyBorder="1" applyFont="1">
      <alignment horizontal="center" readingOrder="0" shrinkToFit="0" vertical="center" wrapText="1"/>
    </xf>
    <xf borderId="10" fillId="0" fontId="1" numFmtId="2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left" vertical="top"/>
    </xf>
    <xf borderId="4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shrinkToFit="1" vertical="center" wrapText="0"/>
    </xf>
    <xf borderId="4" fillId="0" fontId="4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3" fillId="0" fontId="1" numFmtId="1" xfId="0" applyAlignment="1" applyBorder="1" applyFont="1" applyNumberFormat="1">
      <alignment horizontal="center" shrinkToFit="1" vertical="center" wrapText="0"/>
    </xf>
    <xf borderId="13" fillId="0" fontId="4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vertical="top"/>
    </xf>
    <xf borderId="15" fillId="2" fontId="3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left" vertical="top"/>
    </xf>
    <xf borderId="17" fillId="0" fontId="2" numFmtId="0" xfId="0" applyAlignment="1" applyBorder="1" applyFont="1">
      <alignment horizontal="left" vertical="top"/>
    </xf>
    <xf borderId="8" fillId="0" fontId="3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vertical="top"/>
    </xf>
    <xf borderId="10" fillId="0" fontId="1" numFmtId="9" xfId="0" applyAlignment="1" applyBorder="1" applyFont="1" applyNumberFormat="1">
      <alignment horizontal="center" vertical="top"/>
    </xf>
    <xf borderId="10" fillId="0" fontId="5" numFmtId="0" xfId="0" applyAlignment="1" applyBorder="1" applyFont="1">
      <alignment horizontal="center" shrinkToFit="0" vertical="top" wrapText="1"/>
    </xf>
    <xf borderId="12" fillId="0" fontId="5" numFmtId="0" xfId="0" applyAlignment="1" applyBorder="1" applyFont="1">
      <alignment horizontal="center" shrinkToFit="0" vertical="top" wrapText="1"/>
    </xf>
    <xf borderId="11" fillId="0" fontId="1" numFmtId="0" xfId="0" applyAlignment="1" applyBorder="1" applyFont="1">
      <alignment horizontal="center" vertical="top"/>
    </xf>
    <xf borderId="12" fillId="0" fontId="1" numFmtId="10" xfId="0" applyAlignment="1" applyBorder="1" applyFont="1" applyNumberFormat="1">
      <alignment horizontal="center" vertical="top"/>
    </xf>
    <xf borderId="10" fillId="0" fontId="1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left" vertical="top"/>
    </xf>
    <xf borderId="13" fillId="0" fontId="4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readingOrder="0" vertical="top"/>
    </xf>
    <xf borderId="0" fillId="0" fontId="7" numFmtId="0" xfId="0" applyAlignment="1" applyFont="1">
      <alignment horizontal="left" vertical="top"/>
    </xf>
    <xf borderId="0" fillId="3" fontId="6" numFmtId="0" xfId="0" applyAlignment="1" applyFill="1" applyFont="1">
      <alignment horizontal="left" vertical="top"/>
    </xf>
    <xf borderId="0" fillId="0" fontId="8" numFmtId="0" xfId="0" applyAlignment="1" applyFont="1">
      <alignment horizontal="left" readingOrder="0" vertical="top"/>
    </xf>
    <xf borderId="0" fillId="3" fontId="9" numFmtId="0" xfId="0" applyAlignment="1" applyFont="1">
      <alignment horizontal="left" readingOrder="0" vertical="top"/>
    </xf>
    <xf borderId="0" fillId="0" fontId="8" numFmtId="0" xfId="0" applyAlignment="1" applyFont="1">
      <alignment horizontal="left" vertical="top"/>
    </xf>
    <xf borderId="0" fillId="3" fontId="10" numFmtId="0" xfId="0" applyAlignment="1" applyFont="1">
      <alignment horizontal="left" vertical="top"/>
    </xf>
    <xf borderId="0" fillId="0" fontId="6" numFmtId="0" xfId="0" applyAlignment="1" applyFont="1">
      <alignment horizontal="left" vertical="top"/>
    </xf>
    <xf borderId="0" fillId="3" fontId="10" numFmtId="0" xfId="0" applyAlignment="1" applyFont="1">
      <alignment horizontal="left" readingOrder="0" vertical="top"/>
    </xf>
    <xf borderId="0" fillId="3" fontId="9" numFmtId="0" xfId="0" applyAlignment="1" applyFont="1">
      <alignment horizontal="left" vertical="top"/>
    </xf>
  </cellXfs>
  <cellStyles count="1">
    <cellStyle xfId="0" name="Normal" builtinId="0"/>
  </cellStyles>
  <dxfs count="3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76200</xdr:rowOff>
    </xdr:from>
    <xdr:ext cx="714375" cy="6762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104775</xdr:rowOff>
    </xdr:from>
    <xdr:ext cx="752475" cy="704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47625</xdr:rowOff>
    </xdr:from>
    <xdr:ext cx="771525" cy="7239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85725</xdr:rowOff>
    </xdr:from>
    <xdr:ext cx="733425" cy="695325"/>
    <xdr:pic>
      <xdr:nvPicPr>
        <xdr:cNvPr id="0" name="image4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29"/>
    <col customWidth="1" min="3" max="3" width="5.86"/>
    <col customWidth="1" min="4" max="4" width="6.86"/>
    <col customWidth="1" min="5" max="5" width="5.86"/>
    <col customWidth="1" min="6" max="6" width="10.29"/>
    <col customWidth="1" min="7" max="7" width="2.14"/>
    <col customWidth="1" min="8" max="8" width="18.71"/>
    <col customWidth="1" min="9" max="9" width="12.71"/>
    <col customWidth="1" min="10" max="10" width="6.86"/>
    <col customWidth="1" min="11" max="11" width="18.71"/>
    <col customWidth="1" min="12" max="12" width="25.71"/>
    <col customWidth="1" min="13" max="26" width="8.86"/>
  </cols>
  <sheetData>
    <row r="1" ht="18.75" customHeight="1">
      <c r="A1" s="1"/>
      <c r="B1" s="2"/>
      <c r="C1" s="2"/>
      <c r="D1" s="2"/>
      <c r="E1" s="3"/>
      <c r="F1" s="4" t="s">
        <v>0</v>
      </c>
      <c r="G1" s="2"/>
      <c r="H1" s="2"/>
      <c r="I1" s="2"/>
      <c r="J1" s="2"/>
      <c r="K1" s="2"/>
      <c r="L1" s="5" t="s">
        <v>1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75" customHeight="1">
      <c r="A2" s="7"/>
      <c r="E2" s="8"/>
      <c r="F2" s="9"/>
      <c r="G2" s="10"/>
      <c r="H2" s="10"/>
      <c r="I2" s="10"/>
      <c r="J2" s="10"/>
      <c r="K2" s="10"/>
      <c r="L2" s="11" t="s">
        <v>2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/>
      <c r="E3" s="8"/>
      <c r="F3" s="12" t="s">
        <v>3</v>
      </c>
      <c r="G3" s="2"/>
      <c r="H3" s="2"/>
      <c r="I3" s="2"/>
      <c r="J3" s="2"/>
      <c r="K3" s="2"/>
      <c r="L3" s="11" t="s">
        <v>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75" customHeight="1">
      <c r="A4" s="9"/>
      <c r="B4" s="10"/>
      <c r="C4" s="10"/>
      <c r="D4" s="10"/>
      <c r="E4" s="13"/>
      <c r="F4" s="9"/>
      <c r="G4" s="10"/>
      <c r="H4" s="10"/>
      <c r="I4" s="10"/>
      <c r="J4" s="10"/>
      <c r="K4" s="10"/>
      <c r="L4" s="5" t="s">
        <v>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4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3.25" customHeight="1">
      <c r="A6" s="17" t="s">
        <v>7</v>
      </c>
      <c r="B6" s="15"/>
      <c r="C6" s="16"/>
      <c r="D6" s="18" t="s">
        <v>8</v>
      </c>
      <c r="E6" s="15"/>
      <c r="F6" s="15"/>
      <c r="G6" s="15"/>
      <c r="H6" s="16"/>
      <c r="I6" s="17" t="s">
        <v>9</v>
      </c>
      <c r="J6" s="16"/>
      <c r="K6" s="18" t="s">
        <v>10</v>
      </c>
      <c r="L6" s="1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7.25" customHeight="1">
      <c r="A7" s="17" t="s">
        <v>11</v>
      </c>
      <c r="B7" s="15"/>
      <c r="C7" s="16"/>
      <c r="D7" s="18" t="s">
        <v>12</v>
      </c>
      <c r="E7" s="15"/>
      <c r="F7" s="15"/>
      <c r="G7" s="15"/>
      <c r="H7" s="16"/>
      <c r="I7" s="17" t="s">
        <v>13</v>
      </c>
      <c r="J7" s="16"/>
      <c r="K7" s="18" t="s">
        <v>14</v>
      </c>
      <c r="L7" s="1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5.25" customHeight="1">
      <c r="A8" s="17" t="s">
        <v>15</v>
      </c>
      <c r="B8" s="15"/>
      <c r="C8" s="16"/>
      <c r="D8" s="19" t="s">
        <v>16</v>
      </c>
      <c r="E8" s="15"/>
      <c r="F8" s="15"/>
      <c r="G8" s="15"/>
      <c r="H8" s="16"/>
      <c r="I8" s="20" t="s">
        <v>17</v>
      </c>
      <c r="J8" s="16"/>
      <c r="K8" s="18" t="s">
        <v>18</v>
      </c>
      <c r="L8" s="1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4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7.25" customHeight="1">
      <c r="A10" s="17" t="s">
        <v>20</v>
      </c>
      <c r="B10" s="15"/>
      <c r="C10" s="15"/>
      <c r="D10" s="16"/>
      <c r="E10" s="18" t="s">
        <v>21</v>
      </c>
      <c r="F10" s="15"/>
      <c r="G10" s="15"/>
      <c r="H10" s="15"/>
      <c r="I10" s="15"/>
      <c r="J10" s="15"/>
      <c r="K10" s="15"/>
      <c r="L10" s="1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0.75" customHeight="1">
      <c r="A11" s="17" t="s">
        <v>22</v>
      </c>
      <c r="B11" s="15"/>
      <c r="C11" s="15"/>
      <c r="D11" s="16"/>
      <c r="E11" s="18"/>
      <c r="F11" s="15"/>
      <c r="G11" s="15"/>
      <c r="H11" s="15"/>
      <c r="I11" s="15"/>
      <c r="J11" s="15"/>
      <c r="K11" s="15"/>
      <c r="L11" s="1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8.5" customHeight="1">
      <c r="A12" s="17" t="s">
        <v>23</v>
      </c>
      <c r="B12" s="15"/>
      <c r="C12" s="16"/>
      <c r="D12" s="18"/>
      <c r="E12" s="15"/>
      <c r="F12" s="15"/>
      <c r="G12" s="15"/>
      <c r="H12" s="16"/>
      <c r="I12" s="17" t="s">
        <v>24</v>
      </c>
      <c r="J12" s="16"/>
      <c r="K12" s="18" t="s">
        <v>25</v>
      </c>
      <c r="L12" s="1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5.5" customHeight="1">
      <c r="A14" s="17" t="s">
        <v>27</v>
      </c>
      <c r="B14" s="15"/>
      <c r="C14" s="16"/>
      <c r="D14" s="18" t="s">
        <v>28</v>
      </c>
      <c r="E14" s="15"/>
      <c r="F14" s="15"/>
      <c r="G14" s="15"/>
      <c r="H14" s="16"/>
      <c r="I14" s="17" t="s">
        <v>29</v>
      </c>
      <c r="J14" s="16"/>
      <c r="K14" s="18" t="s">
        <v>30</v>
      </c>
      <c r="L14" s="16"/>
      <c r="M14" s="6"/>
      <c r="N14" s="6"/>
      <c r="O14" s="6"/>
      <c r="P14" s="6" t="str">
        <f>IF(AND(K16&gt;=J16,K16&lt;J17),"Indicador en rango inferior","")</f>
        <v/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4.75" customHeight="1">
      <c r="A15" s="17" t="s">
        <v>31</v>
      </c>
      <c r="B15" s="15"/>
      <c r="C15" s="16"/>
      <c r="D15" s="21"/>
      <c r="E15" s="15"/>
      <c r="F15" s="15"/>
      <c r="G15" s="15"/>
      <c r="H15" s="16"/>
      <c r="I15" s="12" t="s">
        <v>32</v>
      </c>
      <c r="J15" s="3"/>
      <c r="K15" s="22" t="s">
        <v>33</v>
      </c>
      <c r="L15" s="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0" customHeight="1">
      <c r="A16" s="12" t="s">
        <v>34</v>
      </c>
      <c r="B16" s="2"/>
      <c r="C16" s="3"/>
      <c r="D16" s="23" t="s">
        <v>35</v>
      </c>
      <c r="E16" s="2"/>
      <c r="F16" s="2"/>
      <c r="G16" s="2"/>
      <c r="H16" s="2"/>
      <c r="I16" s="24" t="s">
        <v>36</v>
      </c>
      <c r="J16" s="24">
        <v>0.0</v>
      </c>
      <c r="K16" s="25" t="s">
        <v>37</v>
      </c>
      <c r="L16" s="25">
        <v>69.0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7"/>
      <c r="C17" s="8"/>
      <c r="D17" s="7"/>
      <c r="I17" s="24" t="s">
        <v>38</v>
      </c>
      <c r="J17" s="24">
        <v>67.0</v>
      </c>
      <c r="K17" s="26"/>
      <c r="L17" s="2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9"/>
      <c r="B18" s="10"/>
      <c r="C18" s="13"/>
      <c r="D18" s="9"/>
      <c r="E18" s="10"/>
      <c r="F18" s="10"/>
      <c r="G18" s="10"/>
      <c r="H18" s="10"/>
      <c r="I18" s="24" t="s">
        <v>39</v>
      </c>
      <c r="J18" s="24">
        <v>100.0</v>
      </c>
      <c r="K18" s="17" t="str">
        <f>IF(AND(L16&gt;=J16/3,L16&lt;(J18/3)),"Indicador en rango inferior",IF(AND(L16&gt;=(J18/3),L16&lt;(J18/3)*2),"Indicador en rango medio",IF((L16&gt;=(J18/3)*2),"Indicador en rango superior","")))</f>
        <v>Indicador en rango superior</v>
      </c>
      <c r="L18" s="1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0" customHeight="1">
      <c r="A19" s="27" t="s">
        <v>40</v>
      </c>
      <c r="B19" s="27" t="s">
        <v>41</v>
      </c>
      <c r="C19" s="17" t="s">
        <v>42</v>
      </c>
      <c r="D19" s="15"/>
      <c r="E19" s="15"/>
      <c r="F19" s="15"/>
      <c r="G19" s="16"/>
      <c r="H19" s="17" t="s">
        <v>43</v>
      </c>
      <c r="I19" s="16"/>
      <c r="J19" s="28" t="s">
        <v>13</v>
      </c>
      <c r="K19" s="13"/>
      <c r="L19" s="29" t="s">
        <v>44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75" customHeight="1">
      <c r="A20" s="30">
        <v>1.0</v>
      </c>
      <c r="B20" s="31"/>
      <c r="C20" s="18"/>
      <c r="D20" s="15"/>
      <c r="E20" s="15"/>
      <c r="F20" s="15"/>
      <c r="G20" s="16"/>
      <c r="H20" s="18"/>
      <c r="I20" s="16"/>
      <c r="J20" s="32" t="s">
        <v>45</v>
      </c>
      <c r="K20" s="16"/>
      <c r="L20" s="3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3.75" customHeight="1">
      <c r="A21" s="30">
        <v>2.0</v>
      </c>
      <c r="B21" s="31"/>
      <c r="C21" s="18"/>
      <c r="D21" s="15"/>
      <c r="E21" s="15"/>
      <c r="F21" s="15"/>
      <c r="G21" s="16"/>
      <c r="H21" s="18"/>
      <c r="I21" s="16"/>
      <c r="J21" s="32" t="s">
        <v>46</v>
      </c>
      <c r="K21" s="16"/>
      <c r="L21" s="3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3.75" customHeight="1">
      <c r="A22" s="30">
        <v>3.0</v>
      </c>
      <c r="B22" s="31"/>
      <c r="C22" s="18"/>
      <c r="D22" s="15"/>
      <c r="E22" s="15"/>
      <c r="F22" s="15"/>
      <c r="G22" s="16"/>
      <c r="H22" s="18"/>
      <c r="I22" s="16"/>
      <c r="J22" s="18" t="s">
        <v>12</v>
      </c>
      <c r="K22" s="16"/>
      <c r="L22" s="3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5.5" customHeight="1">
      <c r="A23" s="27" t="s">
        <v>40</v>
      </c>
      <c r="B23" s="17" t="s">
        <v>47</v>
      </c>
      <c r="C23" s="15"/>
      <c r="D23" s="15"/>
      <c r="E23" s="15"/>
      <c r="F23" s="15"/>
      <c r="G23" s="15"/>
      <c r="H23" s="15"/>
      <c r="I23" s="16"/>
      <c r="J23" s="17" t="s">
        <v>13</v>
      </c>
      <c r="K23" s="16"/>
      <c r="L23" s="27" t="s">
        <v>48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5.5" customHeight="1">
      <c r="A24" s="33">
        <v>1.0</v>
      </c>
      <c r="B24" s="12"/>
      <c r="C24" s="2"/>
      <c r="D24" s="2"/>
      <c r="E24" s="2"/>
      <c r="F24" s="2"/>
      <c r="G24" s="2"/>
      <c r="H24" s="2"/>
      <c r="I24" s="3"/>
      <c r="J24" s="32" t="s">
        <v>49</v>
      </c>
      <c r="K24" s="16"/>
      <c r="L24" s="34" t="s">
        <v>49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7.75" customHeight="1">
      <c r="A25" s="26"/>
      <c r="B25" s="9"/>
      <c r="C25" s="10"/>
      <c r="D25" s="10"/>
      <c r="E25" s="10"/>
      <c r="F25" s="10"/>
      <c r="G25" s="10"/>
      <c r="H25" s="10"/>
      <c r="I25" s="13"/>
      <c r="J25" s="35"/>
      <c r="K25" s="16"/>
      <c r="L25" s="2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14" t="s">
        <v>50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6.25" customHeight="1">
      <c r="A27" s="17" t="s">
        <v>51</v>
      </c>
      <c r="B27" s="15"/>
      <c r="C27" s="16"/>
      <c r="D27" s="18"/>
      <c r="E27" s="15"/>
      <c r="F27" s="15"/>
      <c r="G27" s="15"/>
      <c r="H27" s="16"/>
      <c r="I27" s="17" t="s">
        <v>52</v>
      </c>
      <c r="J27" s="16"/>
      <c r="K27" s="18"/>
      <c r="L27" s="1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6.25" customHeight="1">
      <c r="A28" s="17" t="s">
        <v>53</v>
      </c>
      <c r="B28" s="15"/>
      <c r="C28" s="16"/>
      <c r="D28" s="18"/>
      <c r="E28" s="15"/>
      <c r="F28" s="15"/>
      <c r="G28" s="15"/>
      <c r="H28" s="15"/>
      <c r="I28" s="15"/>
      <c r="J28" s="15"/>
      <c r="K28" s="15"/>
      <c r="L28" s="1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0.0" customHeight="1">
      <c r="A29" s="17" t="s">
        <v>54</v>
      </c>
      <c r="B29" s="15"/>
      <c r="C29" s="16"/>
      <c r="D29" s="32"/>
      <c r="E29" s="15"/>
      <c r="F29" s="15"/>
      <c r="G29" s="15"/>
      <c r="H29" s="15"/>
      <c r="I29" s="15"/>
      <c r="J29" s="15"/>
      <c r="K29" s="15"/>
      <c r="L29" s="1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17" t="s">
        <v>55</v>
      </c>
      <c r="B30" s="15"/>
      <c r="C30" s="16"/>
      <c r="D30" s="18"/>
      <c r="E30" s="15"/>
      <c r="F30" s="15"/>
      <c r="G30" s="15"/>
      <c r="H30" s="15"/>
      <c r="I30" s="15"/>
      <c r="J30" s="15"/>
      <c r="K30" s="15"/>
      <c r="L30" s="1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69">
    <mergeCell ref="H21:I21"/>
    <mergeCell ref="J21:K21"/>
    <mergeCell ref="C19:G19"/>
    <mergeCell ref="H19:I19"/>
    <mergeCell ref="J19:K19"/>
    <mergeCell ref="C20:G20"/>
    <mergeCell ref="H20:I20"/>
    <mergeCell ref="J20:K20"/>
    <mergeCell ref="C21:G21"/>
    <mergeCell ref="J24:K24"/>
    <mergeCell ref="L24:L25"/>
    <mergeCell ref="J25:K25"/>
    <mergeCell ref="A24:A25"/>
    <mergeCell ref="A27:C27"/>
    <mergeCell ref="A28:C28"/>
    <mergeCell ref="A29:C29"/>
    <mergeCell ref="A30:C30"/>
    <mergeCell ref="D27:H27"/>
    <mergeCell ref="I27:J27"/>
    <mergeCell ref="K27:L27"/>
    <mergeCell ref="D28:L28"/>
    <mergeCell ref="D29:L29"/>
    <mergeCell ref="D30:L30"/>
    <mergeCell ref="C22:G22"/>
    <mergeCell ref="H22:I22"/>
    <mergeCell ref="J22:K22"/>
    <mergeCell ref="B23:I23"/>
    <mergeCell ref="J23:K23"/>
    <mergeCell ref="B24:I25"/>
    <mergeCell ref="A26:L26"/>
    <mergeCell ref="A1:E4"/>
    <mergeCell ref="F1:K2"/>
    <mergeCell ref="F3:K4"/>
    <mergeCell ref="A5:L5"/>
    <mergeCell ref="D6:H6"/>
    <mergeCell ref="I6:J6"/>
    <mergeCell ref="K6:L6"/>
    <mergeCell ref="I8:J8"/>
    <mergeCell ref="K8:L8"/>
    <mergeCell ref="A8:C8"/>
    <mergeCell ref="A10:D10"/>
    <mergeCell ref="A11:D11"/>
    <mergeCell ref="A12:C12"/>
    <mergeCell ref="A14:C14"/>
    <mergeCell ref="A15:C15"/>
    <mergeCell ref="A16:C18"/>
    <mergeCell ref="A6:C6"/>
    <mergeCell ref="A7:C7"/>
    <mergeCell ref="D7:H7"/>
    <mergeCell ref="I7:J7"/>
    <mergeCell ref="K7:L7"/>
    <mergeCell ref="D8:H8"/>
    <mergeCell ref="A9:L9"/>
    <mergeCell ref="I14:J14"/>
    <mergeCell ref="K14:L14"/>
    <mergeCell ref="E10:L10"/>
    <mergeCell ref="E11:L11"/>
    <mergeCell ref="D12:H12"/>
    <mergeCell ref="I12:J12"/>
    <mergeCell ref="K12:L12"/>
    <mergeCell ref="A13:L13"/>
    <mergeCell ref="D14:H14"/>
    <mergeCell ref="D15:H15"/>
    <mergeCell ref="I15:J15"/>
    <mergeCell ref="K15:L15"/>
    <mergeCell ref="D16:H18"/>
    <mergeCell ref="K16:K17"/>
    <mergeCell ref="L16:L17"/>
    <mergeCell ref="K18:L18"/>
  </mergeCells>
  <conditionalFormatting sqref="K18:L18">
    <cfRule type="containsText" dxfId="0" priority="1" operator="containsText" text="Indicador en rango superior">
      <formula>NOT(ISERROR(SEARCH(("Indicador en rango superior"),(K18))))</formula>
    </cfRule>
  </conditionalFormatting>
  <conditionalFormatting sqref="K18:L18">
    <cfRule type="containsText" dxfId="1" priority="2" operator="containsText" text="Indicador en rango medio">
      <formula>NOT(ISERROR(SEARCH(("Indicador en rango medio"),(K18))))</formula>
    </cfRule>
  </conditionalFormatting>
  <conditionalFormatting sqref="K18:L18">
    <cfRule type="containsText" dxfId="2" priority="3" operator="containsText" text="Indicador en rango inferior">
      <formula>NOT(ISERROR(SEARCH(("Indicador en rango inferior"),(K18))))</formula>
    </cfRule>
  </conditionalFormatting>
  <dataValidations>
    <dataValidation type="list" allowBlank="1" showErrorMessage="1" sqref="D6">
      <formula1>Datos!$A$32:$A$37</formula1>
    </dataValidation>
    <dataValidation type="list" allowBlank="1" showErrorMessage="1" sqref="D7">
      <formula1>Datos!$A$29:$A$30</formula1>
    </dataValidation>
    <dataValidation type="list" allowBlank="1" showErrorMessage="1" sqref="K8">
      <formula1>ListaDEPENDENCIAS</formula1>
    </dataValidation>
    <dataValidation type="list" allowBlank="1" showErrorMessage="1" sqref="D14">
      <formula1>Datos!$A$44:$A$45</formula1>
    </dataValidation>
    <dataValidation type="list" allowBlank="1" showErrorMessage="1" sqref="K15">
      <formula1>Datos!$A$53:$A$56</formula1>
    </dataValidation>
    <dataValidation type="list" allowBlank="1" showErrorMessage="1" sqref="J24">
      <formula1>Datos!$A$82:$A$83</formula1>
    </dataValidation>
    <dataValidation type="list" allowBlank="1" showErrorMessage="1" sqref="K6">
      <formula1>Datos!$A$39</formula1>
    </dataValidation>
    <dataValidation type="list" allowBlank="1" showErrorMessage="1" sqref="L20:L22 L24">
      <formula1>ListaDETALLES</formula1>
    </dataValidation>
    <dataValidation type="list" allowBlank="1" showErrorMessage="1" sqref="K14">
      <formula1>ListaPERIODOS</formula1>
    </dataValidation>
    <dataValidation type="list" allowBlank="1" showErrorMessage="1" sqref="K7">
      <formula1>IF($D$7="DESEMPEÑO",ListaDESEMPEÑO,IF($D$7="RESULTADO",ListaRESULTADO,""))</formula1>
    </dataValidation>
    <dataValidation type="list" allowBlank="1" showErrorMessage="1" sqref="K12">
      <formula1>ListaMETODODERECOLECCIÓN</formula1>
    </dataValidation>
    <dataValidation type="list" allowBlank="1" showErrorMessage="1" sqref="D8">
      <formula1>ListaPROCESOALQUEAPORTA</formula1>
    </dataValidation>
    <dataValidation type="list" allowBlank="1" showErrorMessage="1" sqref="J20:J22">
      <formula1>ListaTIPO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29"/>
    <col customWidth="1" min="3" max="3" width="5.86"/>
    <col customWidth="1" min="4" max="4" width="6.86"/>
    <col customWidth="1" min="5" max="5" width="5.86"/>
    <col customWidth="1" min="6" max="6" width="10.29"/>
    <col customWidth="1" min="7" max="7" width="2.14"/>
    <col customWidth="1" min="8" max="8" width="18.71"/>
    <col customWidth="1" min="9" max="9" width="12.71"/>
    <col customWidth="1" min="10" max="10" width="6.86"/>
    <col customWidth="1" min="11" max="11" width="18.71"/>
    <col customWidth="1" min="12" max="12" width="25.71"/>
    <col customWidth="1" min="13" max="26" width="10.71"/>
  </cols>
  <sheetData>
    <row r="1" ht="12.75" customHeight="1">
      <c r="A1" s="1"/>
      <c r="B1" s="2"/>
      <c r="C1" s="2"/>
      <c r="D1" s="2"/>
      <c r="E1" s="3"/>
      <c r="F1" s="4" t="s">
        <v>0</v>
      </c>
      <c r="G1" s="2"/>
      <c r="H1" s="2"/>
      <c r="I1" s="2"/>
      <c r="J1" s="2"/>
      <c r="K1" s="2"/>
      <c r="L1" s="5" t="s">
        <v>1</v>
      </c>
    </row>
    <row r="2" ht="24.75" customHeight="1">
      <c r="A2" s="7"/>
      <c r="E2" s="8"/>
      <c r="F2" s="9"/>
      <c r="G2" s="10"/>
      <c r="H2" s="10"/>
      <c r="I2" s="10"/>
      <c r="J2" s="10"/>
      <c r="K2" s="10"/>
      <c r="L2" s="11" t="s">
        <v>2</v>
      </c>
    </row>
    <row r="3" ht="12.75" customHeight="1">
      <c r="A3" s="7"/>
      <c r="E3" s="8"/>
      <c r="F3" s="12" t="s">
        <v>3</v>
      </c>
      <c r="G3" s="2"/>
      <c r="H3" s="2"/>
      <c r="I3" s="2"/>
      <c r="J3" s="2"/>
      <c r="K3" s="2"/>
      <c r="L3" s="11" t="s">
        <v>4</v>
      </c>
    </row>
    <row r="4" ht="24.0" customHeight="1">
      <c r="A4" s="9"/>
      <c r="B4" s="10"/>
      <c r="C4" s="10"/>
      <c r="D4" s="10"/>
      <c r="E4" s="13"/>
      <c r="F4" s="9"/>
      <c r="G4" s="10"/>
      <c r="H4" s="10"/>
      <c r="I4" s="10"/>
      <c r="J4" s="10"/>
      <c r="K4" s="10"/>
      <c r="L4" s="5" t="s">
        <v>56</v>
      </c>
    </row>
    <row r="5" ht="12.75" customHeight="1">
      <c r="A5" s="36" t="s">
        <v>57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12.75" customHeight="1">
      <c r="A6" s="39" t="s">
        <v>58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12.75" customHeight="1">
      <c r="A7" s="40" t="s">
        <v>59</v>
      </c>
      <c r="B7" s="15"/>
      <c r="C7" s="15"/>
      <c r="D7" s="15"/>
      <c r="E7" s="16"/>
      <c r="F7" s="40" t="s">
        <v>60</v>
      </c>
      <c r="G7" s="15"/>
      <c r="H7" s="16"/>
      <c r="I7" s="40" t="s">
        <v>61</v>
      </c>
      <c r="J7" s="15"/>
      <c r="K7" s="15"/>
      <c r="L7" s="16"/>
    </row>
    <row r="8" ht="12.75" customHeight="1">
      <c r="A8" s="41"/>
      <c r="B8" s="15"/>
      <c r="C8" s="15"/>
      <c r="D8" s="15"/>
      <c r="E8" s="16"/>
      <c r="F8" s="35"/>
      <c r="G8" s="15"/>
      <c r="H8" s="16"/>
      <c r="I8" s="35"/>
      <c r="J8" s="15"/>
      <c r="K8" s="15"/>
      <c r="L8" s="16"/>
    </row>
    <row r="9" ht="27.0" customHeight="1">
      <c r="A9" s="40" t="s">
        <v>29</v>
      </c>
      <c r="B9" s="15"/>
      <c r="C9" s="15"/>
      <c r="D9" s="15"/>
      <c r="E9" s="16"/>
      <c r="F9" s="42" t="s">
        <v>62</v>
      </c>
      <c r="G9" s="15"/>
      <c r="H9" s="16"/>
      <c r="I9" s="42" t="s">
        <v>63</v>
      </c>
      <c r="J9" s="15"/>
      <c r="K9" s="16"/>
      <c r="L9" s="43" t="s">
        <v>64</v>
      </c>
    </row>
    <row r="10" ht="15.75" customHeight="1">
      <c r="A10" s="35" t="s">
        <v>65</v>
      </c>
      <c r="B10" s="15"/>
      <c r="C10" s="15"/>
      <c r="D10" s="15"/>
      <c r="E10" s="16"/>
      <c r="F10" s="35">
        <f>IF(A10="ANUAL",1,IF(A10="CUATRIMESTRAL",3,IF(A10="MENSUAL",12,IF(A10="SEMESTRAL",2,IF(A10="TRIMESTRAL",4,"")))))</f>
        <v>3</v>
      </c>
      <c r="G10" s="15"/>
      <c r="H10" s="15"/>
      <c r="I10" s="44" t="str">
        <f>(MONTH(TODAY())&amp;"/"&amp;YEAR(TODAY())+1)</f>
        <v>12/2026</v>
      </c>
      <c r="J10" s="15"/>
      <c r="K10" s="15"/>
      <c r="L10" s="45">
        <f>IF(A10="ANUAL",1,IF(A10="CUATRIMESTRAL",0.3333,IF(A10="MENSUAL",0.0833,IF(A10="SEMESTRAL",0.5,IF(A10="TRIMESTRAL",0.25,"")))))</f>
        <v>0.3333</v>
      </c>
    </row>
    <row r="11" ht="12.75" customHeight="1">
      <c r="A11" s="40" t="s">
        <v>66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ht="12.75" customHeight="1">
      <c r="A12" s="35" t="s">
        <v>67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ht="15.0" customHeight="1">
      <c r="A13" s="40" t="s">
        <v>68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ht="39.0" customHeight="1">
      <c r="A14" s="3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ht="12.75" customHeight="1">
      <c r="A15" s="40" t="s">
        <v>59</v>
      </c>
      <c r="B15" s="15"/>
      <c r="C15" s="15"/>
      <c r="D15" s="15"/>
      <c r="E15" s="16"/>
      <c r="F15" s="40" t="s">
        <v>60</v>
      </c>
      <c r="G15" s="15"/>
      <c r="H15" s="16"/>
      <c r="I15" s="40" t="s">
        <v>61</v>
      </c>
      <c r="J15" s="15"/>
      <c r="K15" s="15"/>
      <c r="L15" s="16"/>
    </row>
    <row r="16" ht="12.75" customHeight="1">
      <c r="A16" s="41"/>
      <c r="B16" s="15"/>
      <c r="C16" s="15"/>
      <c r="D16" s="15"/>
      <c r="E16" s="16"/>
      <c r="F16" s="35"/>
      <c r="G16" s="15"/>
      <c r="H16" s="16"/>
      <c r="I16" s="35"/>
      <c r="J16" s="15"/>
      <c r="K16" s="15"/>
      <c r="L16" s="16"/>
    </row>
    <row r="17" ht="24.75" customHeight="1">
      <c r="A17" s="40" t="s">
        <v>29</v>
      </c>
      <c r="B17" s="15"/>
      <c r="C17" s="15"/>
      <c r="D17" s="15"/>
      <c r="E17" s="16"/>
      <c r="F17" s="42" t="s">
        <v>62</v>
      </c>
      <c r="G17" s="15"/>
      <c r="H17" s="16"/>
      <c r="I17" s="42" t="s">
        <v>63</v>
      </c>
      <c r="J17" s="15"/>
      <c r="K17" s="16"/>
      <c r="L17" s="43" t="s">
        <v>64</v>
      </c>
    </row>
    <row r="18" ht="12.75" customHeight="1">
      <c r="A18" s="35" t="s">
        <v>30</v>
      </c>
      <c r="B18" s="15"/>
      <c r="C18" s="15"/>
      <c r="D18" s="15"/>
      <c r="E18" s="16"/>
      <c r="F18" s="35">
        <f>IF(A18="ANUAL",1,IF(A18="CUATRIMESTRAL",3,IF(A18="MENSUAL",12,IF(A18="SEMESTRAL",2,IF(A18="TRIMESTRAL",4,"")))))</f>
        <v>4</v>
      </c>
      <c r="G18" s="15"/>
      <c r="H18" s="15"/>
      <c r="I18" s="44" t="str">
        <f>(MONTH(TODAY())&amp;"/"&amp;YEAR(TODAY())+1)</f>
        <v>12/2026</v>
      </c>
      <c r="J18" s="15"/>
      <c r="K18" s="15"/>
      <c r="L18" s="45">
        <f>IF(A18="ANUAL",1,IF(A18="CUATRIMESTRAL",0.3333,IF(A18="MENSUAL",0.0833,IF(A18="SEMESTRAL",0.5,IF(A18="TRIMESTRAL",0.25,"")))))</f>
        <v>0.25</v>
      </c>
    </row>
    <row r="19" ht="15.0" customHeight="1">
      <c r="A19" s="40" t="s">
        <v>66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ht="12.75" customHeight="1">
      <c r="A20" s="35" t="s">
        <v>69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ht="13.5" customHeight="1">
      <c r="A21" s="40" t="s">
        <v>68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</row>
    <row r="22" ht="37.5" customHeight="1">
      <c r="A22" s="3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ht="12.75" customHeight="1">
      <c r="A23" s="40" t="s">
        <v>59</v>
      </c>
      <c r="B23" s="15"/>
      <c r="C23" s="15"/>
      <c r="D23" s="15"/>
      <c r="E23" s="16"/>
      <c r="F23" s="40" t="s">
        <v>60</v>
      </c>
      <c r="G23" s="15"/>
      <c r="H23" s="16"/>
      <c r="I23" s="40" t="s">
        <v>61</v>
      </c>
      <c r="J23" s="15"/>
      <c r="K23" s="15"/>
      <c r="L23" s="16"/>
    </row>
    <row r="24" ht="12.75" customHeight="1">
      <c r="A24" s="41"/>
      <c r="B24" s="15"/>
      <c r="C24" s="15"/>
      <c r="D24" s="15"/>
      <c r="E24" s="16"/>
      <c r="F24" s="35"/>
      <c r="G24" s="15"/>
      <c r="H24" s="16"/>
      <c r="I24" s="35"/>
      <c r="J24" s="15"/>
      <c r="K24" s="15"/>
      <c r="L24" s="16"/>
    </row>
    <row r="25" ht="12.75" customHeight="1">
      <c r="A25" s="40" t="s">
        <v>29</v>
      </c>
      <c r="B25" s="15"/>
      <c r="C25" s="15"/>
      <c r="D25" s="15"/>
      <c r="E25" s="16"/>
      <c r="F25" s="42" t="s">
        <v>62</v>
      </c>
      <c r="G25" s="15"/>
      <c r="H25" s="16"/>
      <c r="I25" s="42" t="s">
        <v>63</v>
      </c>
      <c r="J25" s="15"/>
      <c r="K25" s="16"/>
      <c r="L25" s="43" t="s">
        <v>64</v>
      </c>
    </row>
    <row r="26" ht="12.75" customHeight="1">
      <c r="A26" s="35" t="s">
        <v>30</v>
      </c>
      <c r="B26" s="15"/>
      <c r="C26" s="15"/>
      <c r="D26" s="15"/>
      <c r="E26" s="16"/>
      <c r="F26" s="35">
        <f>IF(A26="ANUAL",1,IF(A26="CUATRIMESTRAL",3,IF(A26="MENSUAL",12,IF(A26="SEMESTRAL",2,IF(A26="TRIMESTRAL",4,"")))))</f>
        <v>4</v>
      </c>
      <c r="G26" s="15"/>
      <c r="H26" s="15"/>
      <c r="I26" s="44" t="str">
        <f>(MONTH(TODAY())&amp;"/"&amp;YEAR(TODAY())+1)</f>
        <v>12/2026</v>
      </c>
      <c r="J26" s="15"/>
      <c r="K26" s="15"/>
      <c r="L26" s="45">
        <f>IF(A26="ANUAL",1,IF(A26="CUATRIMESTRAL",0.3333,IF(A26="MENSUAL",0.0833,IF(A26="SEMESTRAL",0.5,IF(A26="TRIMESTRAL",0.25,"")))))</f>
        <v>0.25</v>
      </c>
    </row>
    <row r="27" ht="12.75" customHeight="1">
      <c r="A27" s="40" t="s">
        <v>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6"/>
    </row>
    <row r="28" ht="29.25" customHeight="1">
      <c r="A28" s="35" t="s">
        <v>69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</row>
    <row r="29" ht="12.75" customHeight="1">
      <c r="A29" s="40" t="s">
        <v>68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</row>
    <row r="30" ht="39.75" customHeight="1">
      <c r="A30" s="3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ht="12.75" customHeight="1">
      <c r="A31" s="40" t="s">
        <v>59</v>
      </c>
      <c r="B31" s="15"/>
      <c r="C31" s="15"/>
      <c r="D31" s="15"/>
      <c r="E31" s="16"/>
      <c r="F31" s="40" t="s">
        <v>60</v>
      </c>
      <c r="G31" s="15"/>
      <c r="H31" s="16"/>
      <c r="I31" s="40" t="s">
        <v>61</v>
      </c>
      <c r="J31" s="15"/>
      <c r="K31" s="15"/>
      <c r="L31" s="16"/>
    </row>
    <row r="32" ht="12.75" customHeight="1">
      <c r="A32" s="41"/>
      <c r="B32" s="15"/>
      <c r="C32" s="15"/>
      <c r="D32" s="15"/>
      <c r="E32" s="16"/>
      <c r="F32" s="35"/>
      <c r="G32" s="15"/>
      <c r="H32" s="16"/>
      <c r="I32" s="35"/>
      <c r="J32" s="15"/>
      <c r="K32" s="15"/>
      <c r="L32" s="16"/>
    </row>
    <row r="33" ht="12.75" customHeight="1">
      <c r="A33" s="40" t="s">
        <v>29</v>
      </c>
      <c r="B33" s="15"/>
      <c r="C33" s="15"/>
      <c r="D33" s="15"/>
      <c r="E33" s="16"/>
      <c r="F33" s="42" t="s">
        <v>62</v>
      </c>
      <c r="G33" s="15"/>
      <c r="H33" s="16"/>
      <c r="I33" s="42" t="s">
        <v>63</v>
      </c>
      <c r="J33" s="15"/>
      <c r="K33" s="16"/>
      <c r="L33" s="43" t="s">
        <v>64</v>
      </c>
    </row>
    <row r="34" ht="12.75" customHeight="1">
      <c r="A34" s="35" t="s">
        <v>30</v>
      </c>
      <c r="B34" s="15"/>
      <c r="C34" s="15"/>
      <c r="D34" s="15"/>
      <c r="E34" s="16"/>
      <c r="F34" s="35">
        <f>IF(A34="ANUAL",1,IF(A34="CUATRIMESTRAL",3,IF(A34="MENSUAL",12,IF(A34="SEMESTRAL",2,IF(A34="TRIMESTRAL",4,"")))))</f>
        <v>4</v>
      </c>
      <c r="G34" s="15"/>
      <c r="H34" s="15"/>
      <c r="I34" s="44" t="str">
        <f>(MONTH(TODAY())&amp;"/"&amp;YEAR(TODAY())+1)</f>
        <v>12/2026</v>
      </c>
      <c r="J34" s="15"/>
      <c r="K34" s="15"/>
      <c r="L34" s="45">
        <f>IF(A34="ANUAL",1,IF(A34="CUATRIMESTRAL",0.3333,IF(A34="MENSUAL",0.0833,IF(A34="SEMESTRAL",0.5,IF(A34="TRIMESTRAL",0.25,"")))))</f>
        <v>0.25</v>
      </c>
    </row>
    <row r="35" ht="12.75" customHeight="1">
      <c r="A35" s="40" t="s">
        <v>66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/>
    </row>
    <row r="36" ht="12.75" customHeight="1">
      <c r="A36" s="35" t="s">
        <v>69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6"/>
    </row>
    <row r="37" ht="12.75" customHeight="1">
      <c r="A37" s="40" t="s">
        <v>68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6"/>
    </row>
    <row r="38" ht="43.5" customHeight="1">
      <c r="A38" s="3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6"/>
    </row>
    <row r="39" ht="12.75" customHeight="1">
      <c r="A39" s="40" t="s">
        <v>59</v>
      </c>
      <c r="B39" s="15"/>
      <c r="C39" s="15"/>
      <c r="D39" s="15"/>
      <c r="E39" s="16"/>
      <c r="F39" s="40" t="s">
        <v>60</v>
      </c>
      <c r="G39" s="15"/>
      <c r="H39" s="16"/>
      <c r="I39" s="40" t="s">
        <v>61</v>
      </c>
      <c r="J39" s="15"/>
      <c r="K39" s="15"/>
      <c r="L39" s="16"/>
    </row>
    <row r="40" ht="12.75" customHeight="1">
      <c r="A40" s="41"/>
      <c r="B40" s="15"/>
      <c r="C40" s="15"/>
      <c r="D40" s="15"/>
      <c r="E40" s="16"/>
      <c r="F40" s="35"/>
      <c r="G40" s="15"/>
      <c r="H40" s="16"/>
      <c r="I40" s="35"/>
      <c r="J40" s="15"/>
      <c r="K40" s="15"/>
      <c r="L40" s="16"/>
    </row>
    <row r="41" ht="12.75" customHeight="1">
      <c r="A41" s="40" t="s">
        <v>29</v>
      </c>
      <c r="B41" s="15"/>
      <c r="C41" s="15"/>
      <c r="D41" s="15"/>
      <c r="E41" s="16"/>
      <c r="F41" s="42" t="s">
        <v>62</v>
      </c>
      <c r="G41" s="15"/>
      <c r="H41" s="16"/>
      <c r="I41" s="42" t="s">
        <v>63</v>
      </c>
      <c r="J41" s="15"/>
      <c r="K41" s="16"/>
      <c r="L41" s="43" t="s">
        <v>64</v>
      </c>
    </row>
    <row r="42" ht="12.75" customHeight="1">
      <c r="A42" s="35" t="s">
        <v>30</v>
      </c>
      <c r="B42" s="15"/>
      <c r="C42" s="15"/>
      <c r="D42" s="15"/>
      <c r="E42" s="16"/>
      <c r="F42" s="35">
        <f>IF(A42="ANUAL",1,IF(A42="CUATRIMESTRAL",3,IF(A42="MENSUAL",12,IF(A42="SEMESTRAL",2,IF(A42="TRIMESTRAL",4,"")))))</f>
        <v>4</v>
      </c>
      <c r="G42" s="15"/>
      <c r="H42" s="15"/>
      <c r="I42" s="44" t="str">
        <f>(MONTH(TODAY())&amp;"/"&amp;YEAR(TODAY())+1)</f>
        <v>12/2026</v>
      </c>
      <c r="J42" s="15"/>
      <c r="K42" s="15"/>
      <c r="L42" s="45">
        <f>IF(A42="ANUAL",1,IF(A42="CUATRIMESTRAL",0.3333,IF(A42="MENSUAL",0.0833,IF(A42="SEMESTRAL",0.5,IF(A42="TRIMESTRAL",0.25,"")))))</f>
        <v>0.25</v>
      </c>
    </row>
    <row r="43" ht="12.75" customHeight="1">
      <c r="A43" s="40" t="s">
        <v>66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/>
    </row>
    <row r="44" ht="12.75" customHeight="1">
      <c r="A44" s="35" t="s">
        <v>69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6"/>
    </row>
    <row r="45" ht="12.75" customHeight="1">
      <c r="A45" s="40" t="s">
        <v>68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"/>
    </row>
    <row r="46" ht="49.5" customHeight="1">
      <c r="A46" s="3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5">
    <mergeCell ref="F25:H25"/>
    <mergeCell ref="I25:K25"/>
    <mergeCell ref="A23:E23"/>
    <mergeCell ref="F23:H23"/>
    <mergeCell ref="I23:L23"/>
    <mergeCell ref="A24:E24"/>
    <mergeCell ref="F24:H24"/>
    <mergeCell ref="I24:L24"/>
    <mergeCell ref="A25:E25"/>
    <mergeCell ref="F33:H33"/>
    <mergeCell ref="I33:K33"/>
    <mergeCell ref="A31:E31"/>
    <mergeCell ref="F31:H31"/>
    <mergeCell ref="I31:L31"/>
    <mergeCell ref="A32:E32"/>
    <mergeCell ref="F32:H32"/>
    <mergeCell ref="I32:L32"/>
    <mergeCell ref="A33:E33"/>
    <mergeCell ref="A34:E34"/>
    <mergeCell ref="F34:H34"/>
    <mergeCell ref="I34:K34"/>
    <mergeCell ref="A35:L35"/>
    <mergeCell ref="A36:L36"/>
    <mergeCell ref="A37:L37"/>
    <mergeCell ref="A38:L38"/>
    <mergeCell ref="F41:H41"/>
    <mergeCell ref="I41:K41"/>
    <mergeCell ref="A42:E42"/>
    <mergeCell ref="F42:H42"/>
    <mergeCell ref="I42:K42"/>
    <mergeCell ref="A43:L43"/>
    <mergeCell ref="A44:L44"/>
    <mergeCell ref="A45:L45"/>
    <mergeCell ref="A46:L46"/>
    <mergeCell ref="A39:E39"/>
    <mergeCell ref="F39:H39"/>
    <mergeCell ref="I39:L39"/>
    <mergeCell ref="A40:E40"/>
    <mergeCell ref="F40:H40"/>
    <mergeCell ref="I40:L40"/>
    <mergeCell ref="A41:E41"/>
    <mergeCell ref="A1:E4"/>
    <mergeCell ref="F1:K2"/>
    <mergeCell ref="F3:K4"/>
    <mergeCell ref="A5:L5"/>
    <mergeCell ref="A6:L6"/>
    <mergeCell ref="F7:H7"/>
    <mergeCell ref="I7:L7"/>
    <mergeCell ref="A7:E7"/>
    <mergeCell ref="A8:E8"/>
    <mergeCell ref="F8:H8"/>
    <mergeCell ref="I8:L8"/>
    <mergeCell ref="A9:E9"/>
    <mergeCell ref="F9:H9"/>
    <mergeCell ref="I9:K9"/>
    <mergeCell ref="A10:E10"/>
    <mergeCell ref="F10:H10"/>
    <mergeCell ref="I10:K10"/>
    <mergeCell ref="A11:L11"/>
    <mergeCell ref="A12:L12"/>
    <mergeCell ref="A13:L13"/>
    <mergeCell ref="A14:L14"/>
    <mergeCell ref="F17:H17"/>
    <mergeCell ref="I17:K17"/>
    <mergeCell ref="A15:E15"/>
    <mergeCell ref="F15:H15"/>
    <mergeCell ref="I15:L15"/>
    <mergeCell ref="A16:E16"/>
    <mergeCell ref="F16:H16"/>
    <mergeCell ref="I16:L16"/>
    <mergeCell ref="A17:E17"/>
    <mergeCell ref="A18:E18"/>
    <mergeCell ref="F18:H18"/>
    <mergeCell ref="I18:K18"/>
    <mergeCell ref="A19:L19"/>
    <mergeCell ref="A20:L20"/>
    <mergeCell ref="A21:L21"/>
    <mergeCell ref="A22:L22"/>
    <mergeCell ref="A26:E26"/>
    <mergeCell ref="F26:H26"/>
    <mergeCell ref="I26:K26"/>
    <mergeCell ref="A27:L27"/>
    <mergeCell ref="A28:L28"/>
    <mergeCell ref="A29:L29"/>
    <mergeCell ref="A30:L30"/>
  </mergeCells>
  <dataValidations>
    <dataValidation type="list" allowBlank="1" showErrorMessage="1" sqref="A12 A20 A28 A36 A44">
      <formula1>ListaDEPENDENCIAS</formula1>
    </dataValidation>
    <dataValidation type="list" allowBlank="1" showErrorMessage="1" sqref="A10 A18 A26 A34 A42">
      <formula1>ListaPERIODOS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29"/>
    <col customWidth="1" min="3" max="3" width="5.86"/>
    <col customWidth="1" min="4" max="4" width="6.86"/>
    <col customWidth="1" min="5" max="5" width="5.86"/>
    <col customWidth="1" min="6" max="6" width="10.29"/>
    <col customWidth="1" min="7" max="7" width="2.14"/>
    <col customWidth="1" min="8" max="8" width="18.71"/>
    <col customWidth="1" min="9" max="9" width="12.71"/>
    <col customWidth="1" min="10" max="10" width="6.86"/>
    <col customWidth="1" min="11" max="11" width="18.71"/>
    <col customWidth="1" min="12" max="12" width="25.71"/>
    <col customWidth="1" min="13" max="26" width="10.71"/>
  </cols>
  <sheetData>
    <row r="1" ht="12.75" customHeight="1">
      <c r="A1" s="1"/>
      <c r="B1" s="2"/>
      <c r="C1" s="2"/>
      <c r="D1" s="2"/>
      <c r="E1" s="3"/>
      <c r="F1" s="4" t="s">
        <v>0</v>
      </c>
      <c r="G1" s="2"/>
      <c r="H1" s="2"/>
      <c r="I1" s="2"/>
      <c r="J1" s="2"/>
      <c r="K1" s="2"/>
      <c r="L1" s="5" t="s">
        <v>1</v>
      </c>
    </row>
    <row r="2" ht="24.0" customHeight="1">
      <c r="A2" s="7"/>
      <c r="E2" s="8"/>
      <c r="F2" s="9"/>
      <c r="G2" s="10"/>
      <c r="H2" s="10"/>
      <c r="I2" s="10"/>
      <c r="J2" s="10"/>
      <c r="K2" s="10"/>
      <c r="L2" s="11" t="s">
        <v>2</v>
      </c>
    </row>
    <row r="3" ht="12.75" customHeight="1">
      <c r="A3" s="7"/>
      <c r="E3" s="8"/>
      <c r="F3" s="12" t="s">
        <v>3</v>
      </c>
      <c r="G3" s="2"/>
      <c r="H3" s="2"/>
      <c r="I3" s="2"/>
      <c r="J3" s="2"/>
      <c r="K3" s="2"/>
      <c r="L3" s="11" t="s">
        <v>4</v>
      </c>
    </row>
    <row r="4" ht="22.5" customHeight="1">
      <c r="A4" s="9"/>
      <c r="B4" s="10"/>
      <c r="C4" s="10"/>
      <c r="D4" s="10"/>
      <c r="E4" s="13"/>
      <c r="F4" s="9"/>
      <c r="G4" s="10"/>
      <c r="H4" s="10"/>
      <c r="I4" s="10"/>
      <c r="J4" s="10"/>
      <c r="K4" s="10"/>
      <c r="L4" s="5" t="s">
        <v>70</v>
      </c>
    </row>
    <row r="5" ht="12.75" customHeight="1">
      <c r="A5" s="36" t="s">
        <v>71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12.75" customHeight="1">
      <c r="A6" s="40" t="s">
        <v>72</v>
      </c>
      <c r="B6" s="15"/>
      <c r="C6" s="15"/>
      <c r="D6" s="15"/>
      <c r="E6" s="16"/>
      <c r="F6" s="35" t="str">
        <f>Indicador!D6</f>
        <v>Gestión </v>
      </c>
      <c r="G6" s="15"/>
      <c r="H6" s="15"/>
      <c r="I6" s="15"/>
      <c r="J6" s="15"/>
      <c r="K6" s="15"/>
      <c r="L6" s="16"/>
    </row>
    <row r="7" ht="12.75" customHeight="1">
      <c r="A7" s="40" t="s">
        <v>73</v>
      </c>
      <c r="B7" s="15"/>
      <c r="C7" s="15"/>
      <c r="D7" s="15"/>
      <c r="E7" s="16"/>
      <c r="F7" s="46" t="str">
        <f>Indicador!E10</f>
        <v>Porcentaje de ingresos de personal</v>
      </c>
      <c r="G7" s="15"/>
      <c r="H7" s="15"/>
      <c r="I7" s="15"/>
      <c r="J7" s="15"/>
      <c r="K7" s="15"/>
      <c r="L7" s="16"/>
    </row>
    <row r="8" ht="34.5" customHeight="1">
      <c r="A8" s="47" t="s">
        <v>74</v>
      </c>
      <c r="B8" s="16"/>
      <c r="C8" s="35"/>
      <c r="D8" s="15"/>
      <c r="E8" s="16"/>
      <c r="F8" s="47" t="s">
        <v>75</v>
      </c>
      <c r="G8" s="15"/>
      <c r="H8" s="16"/>
      <c r="I8" s="48" t="str">
        <f>Indicador!K15</f>
        <v>SUMA</v>
      </c>
      <c r="J8" s="16"/>
      <c r="K8" s="49" t="s">
        <v>31</v>
      </c>
      <c r="L8" s="50" t="str">
        <f>Indicador!D15</f>
        <v/>
      </c>
    </row>
    <row r="9" ht="12.75" customHeight="1">
      <c r="A9" s="14" t="s">
        <v>76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ht="12.75" customHeight="1">
      <c r="A10" s="35" t="s">
        <v>77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ht="12.75" customHeight="1">
      <c r="A11" s="35" t="str">
        <f>Indicador!C20&amp;" ("&amp;Indicador!B20&amp;")"</f>
        <v> ()</v>
      </c>
      <c r="B11" s="15"/>
      <c r="C11" s="15"/>
      <c r="D11" s="15"/>
      <c r="E11" s="15"/>
      <c r="F11" s="15"/>
      <c r="G11" s="15"/>
      <c r="H11" s="16"/>
      <c r="I11" s="35" t="str">
        <f>Indicador!J20</f>
        <v>CONSTANTE</v>
      </c>
      <c r="J11" s="15"/>
      <c r="K11" s="15"/>
      <c r="L11" s="16"/>
    </row>
    <row r="12" ht="12.75" customHeight="1">
      <c r="A12" s="35" t="str">
        <f>Indicador!C21&amp;" ("&amp;Indicador!B21&amp;")"</f>
        <v> ()</v>
      </c>
      <c r="B12" s="15"/>
      <c r="C12" s="15"/>
      <c r="D12" s="15"/>
      <c r="E12" s="15"/>
      <c r="F12" s="15"/>
      <c r="G12" s="15"/>
      <c r="H12" s="16"/>
      <c r="I12" s="35" t="str">
        <f>Indicador!J21</f>
        <v>REGISTRO PERIÓDICO</v>
      </c>
      <c r="J12" s="15"/>
      <c r="K12" s="15"/>
      <c r="L12" s="16"/>
    </row>
    <row r="13" ht="12.75" customHeight="1">
      <c r="A13" s="35" t="str">
        <f>Indicador!C22&amp;" ("&amp;Indicador!B22&amp;")"</f>
        <v> ()</v>
      </c>
      <c r="B13" s="15"/>
      <c r="C13" s="15"/>
      <c r="D13" s="15"/>
      <c r="E13" s="15"/>
      <c r="F13" s="15"/>
      <c r="G13" s="15"/>
      <c r="H13" s="16"/>
      <c r="I13" s="35" t="str">
        <f>Indicador!J22</f>
        <v>RESULTADO</v>
      </c>
      <c r="J13" s="15"/>
      <c r="K13" s="15"/>
      <c r="L13" s="16"/>
    </row>
    <row r="14" ht="12.75" customHeight="1">
      <c r="A14" s="14" t="s">
        <v>78</v>
      </c>
      <c r="B14" s="15"/>
      <c r="C14" s="15"/>
      <c r="D14" s="15"/>
      <c r="E14" s="15"/>
      <c r="F14" s="15"/>
      <c r="G14" s="15"/>
      <c r="H14" s="16"/>
      <c r="I14" s="14" t="s">
        <v>79</v>
      </c>
      <c r="J14" s="15"/>
      <c r="K14" s="15"/>
      <c r="L14" s="16"/>
    </row>
    <row r="15" ht="12.75" customHeight="1">
      <c r="A15" s="40" t="s">
        <v>80</v>
      </c>
      <c r="B15" s="15"/>
      <c r="C15" s="15"/>
      <c r="D15" s="15"/>
      <c r="E15" s="15"/>
      <c r="F15" s="15"/>
      <c r="G15" s="15"/>
      <c r="H15" s="16"/>
      <c r="I15" s="51"/>
      <c r="J15" s="15"/>
      <c r="K15" s="15"/>
      <c r="L15" s="16"/>
    </row>
    <row r="16" ht="12.75" customHeight="1">
      <c r="A16" s="40" t="s">
        <v>81</v>
      </c>
      <c r="B16" s="15"/>
      <c r="C16" s="15"/>
      <c r="D16" s="15"/>
      <c r="E16" s="15"/>
      <c r="F16" s="15"/>
      <c r="G16" s="15"/>
      <c r="H16" s="16"/>
      <c r="I16" s="51"/>
      <c r="J16" s="15"/>
      <c r="K16" s="15"/>
      <c r="L16" s="16"/>
    </row>
    <row r="17" ht="12.75" customHeight="1">
      <c r="A17" s="40" t="s">
        <v>82</v>
      </c>
      <c r="B17" s="15"/>
      <c r="C17" s="15"/>
      <c r="D17" s="15"/>
      <c r="E17" s="15"/>
      <c r="F17" s="15"/>
      <c r="G17" s="15"/>
      <c r="H17" s="16"/>
      <c r="I17" s="51"/>
      <c r="J17" s="15"/>
      <c r="K17" s="15"/>
      <c r="L17" s="16"/>
    </row>
    <row r="18" ht="12.75" customHeight="1">
      <c r="A18" s="40" t="s">
        <v>83</v>
      </c>
      <c r="B18" s="15"/>
      <c r="C18" s="15"/>
      <c r="D18" s="15"/>
      <c r="E18" s="15"/>
      <c r="F18" s="15"/>
      <c r="G18" s="15"/>
      <c r="H18" s="16"/>
      <c r="I18" s="51"/>
      <c r="J18" s="15"/>
      <c r="K18" s="15"/>
      <c r="L18" s="16"/>
    </row>
    <row r="19" ht="12.75" customHeight="1">
      <c r="A19" s="40" t="s">
        <v>84</v>
      </c>
      <c r="B19" s="15"/>
      <c r="C19" s="15"/>
      <c r="D19" s="15"/>
      <c r="E19" s="15"/>
      <c r="F19" s="15"/>
      <c r="G19" s="15"/>
      <c r="H19" s="16"/>
      <c r="I19" s="51"/>
      <c r="J19" s="15"/>
      <c r="K19" s="15"/>
      <c r="L19" s="16"/>
    </row>
    <row r="20" ht="12.75" customHeight="1">
      <c r="A20" s="40" t="s">
        <v>85</v>
      </c>
      <c r="B20" s="15"/>
      <c r="C20" s="15"/>
      <c r="D20" s="15"/>
      <c r="E20" s="15"/>
      <c r="F20" s="15"/>
      <c r="G20" s="15"/>
      <c r="H20" s="16"/>
      <c r="I20" s="51"/>
      <c r="J20" s="15"/>
      <c r="K20" s="15"/>
      <c r="L20" s="16"/>
    </row>
    <row r="21" ht="12.75" customHeight="1">
      <c r="A21" s="40" t="s">
        <v>86</v>
      </c>
      <c r="B21" s="15"/>
      <c r="C21" s="15"/>
      <c r="D21" s="15"/>
      <c r="E21" s="15"/>
      <c r="F21" s="15"/>
      <c r="G21" s="15"/>
      <c r="H21" s="16"/>
      <c r="I21" s="51"/>
      <c r="J21" s="15"/>
      <c r="K21" s="15"/>
      <c r="L21" s="16"/>
    </row>
    <row r="22" ht="12.75" customHeight="1">
      <c r="A22" s="40" t="s">
        <v>87</v>
      </c>
      <c r="B22" s="15"/>
      <c r="C22" s="15"/>
      <c r="D22" s="15"/>
      <c r="E22" s="15"/>
      <c r="F22" s="15"/>
      <c r="G22" s="15"/>
      <c r="H22" s="16"/>
      <c r="I22" s="51"/>
      <c r="J22" s="15"/>
      <c r="K22" s="15"/>
      <c r="L22" s="16"/>
    </row>
    <row r="23" ht="12.75" customHeight="1">
      <c r="A23" s="40" t="s">
        <v>88</v>
      </c>
      <c r="B23" s="15"/>
      <c r="C23" s="15"/>
      <c r="D23" s="15"/>
      <c r="E23" s="15"/>
      <c r="F23" s="15"/>
      <c r="G23" s="15"/>
      <c r="H23" s="16"/>
      <c r="I23" s="51"/>
      <c r="J23" s="15"/>
      <c r="K23" s="15"/>
      <c r="L23" s="16"/>
    </row>
    <row r="24" ht="12.75" customHeight="1">
      <c r="A24" s="40" t="s">
        <v>89</v>
      </c>
      <c r="B24" s="15"/>
      <c r="C24" s="15"/>
      <c r="D24" s="15"/>
      <c r="E24" s="15"/>
      <c r="F24" s="15"/>
      <c r="G24" s="15"/>
      <c r="H24" s="16"/>
      <c r="I24" s="51"/>
      <c r="J24" s="15"/>
      <c r="K24" s="15"/>
      <c r="L24" s="16"/>
    </row>
    <row r="25" ht="12.75" customHeight="1">
      <c r="A25" s="40" t="s">
        <v>90</v>
      </c>
      <c r="B25" s="15"/>
      <c r="C25" s="15"/>
      <c r="D25" s="15"/>
      <c r="E25" s="15"/>
      <c r="F25" s="15"/>
      <c r="G25" s="15"/>
      <c r="H25" s="16"/>
      <c r="I25" s="51"/>
      <c r="J25" s="15"/>
      <c r="K25" s="15"/>
      <c r="L25" s="16"/>
    </row>
    <row r="26" ht="12.75" customHeight="1">
      <c r="A26" s="40" t="s">
        <v>91</v>
      </c>
      <c r="B26" s="15"/>
      <c r="C26" s="15"/>
      <c r="D26" s="15"/>
      <c r="E26" s="15"/>
      <c r="F26" s="15"/>
      <c r="G26" s="15"/>
      <c r="H26" s="16"/>
      <c r="I26" s="51"/>
      <c r="J26" s="15"/>
      <c r="K26" s="15"/>
      <c r="L26" s="16"/>
    </row>
    <row r="27" ht="12.75" customHeight="1">
      <c r="A27" s="40" t="s">
        <v>92</v>
      </c>
      <c r="B27" s="15"/>
      <c r="C27" s="15"/>
      <c r="D27" s="15"/>
      <c r="E27" s="15"/>
      <c r="F27" s="15"/>
      <c r="G27" s="15"/>
      <c r="H27" s="16"/>
      <c r="I27" s="51"/>
      <c r="J27" s="15"/>
      <c r="K27" s="15"/>
      <c r="L27" s="16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8">
    <mergeCell ref="A1:E4"/>
    <mergeCell ref="F1:K2"/>
    <mergeCell ref="F3:K4"/>
    <mergeCell ref="A5:L5"/>
    <mergeCell ref="A6:E6"/>
    <mergeCell ref="F6:L6"/>
    <mergeCell ref="F7:L7"/>
    <mergeCell ref="A7:E7"/>
    <mergeCell ref="A8:B8"/>
    <mergeCell ref="C8:E8"/>
    <mergeCell ref="F8:H8"/>
    <mergeCell ref="I8:J8"/>
    <mergeCell ref="A9:L9"/>
    <mergeCell ref="A10:L10"/>
    <mergeCell ref="A11:H11"/>
    <mergeCell ref="I11:L11"/>
    <mergeCell ref="A12:H12"/>
    <mergeCell ref="I12:L12"/>
    <mergeCell ref="A13:H13"/>
    <mergeCell ref="I13:L13"/>
    <mergeCell ref="I14:L14"/>
    <mergeCell ref="A14:H14"/>
    <mergeCell ref="A15:H15"/>
    <mergeCell ref="I15:L15"/>
    <mergeCell ref="A16:H16"/>
    <mergeCell ref="I16:L16"/>
    <mergeCell ref="A17:H17"/>
    <mergeCell ref="I17:L17"/>
    <mergeCell ref="A18:H18"/>
    <mergeCell ref="I18:L18"/>
    <mergeCell ref="A19:H19"/>
    <mergeCell ref="I19:L19"/>
    <mergeCell ref="A20:H20"/>
    <mergeCell ref="I20:L20"/>
    <mergeCell ref="I21:L21"/>
    <mergeCell ref="A25:H25"/>
    <mergeCell ref="I25:L25"/>
    <mergeCell ref="A26:H26"/>
    <mergeCell ref="I26:L26"/>
    <mergeCell ref="A27:H27"/>
    <mergeCell ref="I27:L27"/>
    <mergeCell ref="A21:H21"/>
    <mergeCell ref="A22:H22"/>
    <mergeCell ref="I22:L22"/>
    <mergeCell ref="A23:H23"/>
    <mergeCell ref="I23:L23"/>
    <mergeCell ref="A24:H24"/>
    <mergeCell ref="I24:L24"/>
  </mergeCells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29"/>
    <col customWidth="1" min="3" max="3" width="5.86"/>
    <col customWidth="1" min="4" max="4" width="6.86"/>
    <col customWidth="1" min="5" max="5" width="5.86"/>
    <col customWidth="1" min="6" max="6" width="10.29"/>
    <col customWidth="1" min="7" max="7" width="2.14"/>
    <col customWidth="1" min="8" max="8" width="18.71"/>
    <col customWidth="1" min="9" max="9" width="12.71"/>
    <col customWidth="1" min="10" max="10" width="6.86"/>
    <col customWidth="1" min="11" max="11" width="18.71"/>
    <col customWidth="1" min="12" max="12" width="25.71"/>
    <col customWidth="1" min="13" max="26" width="10.71"/>
  </cols>
  <sheetData>
    <row r="1" ht="12.75" customHeight="1">
      <c r="A1" s="1"/>
      <c r="B1" s="2"/>
      <c r="C1" s="2"/>
      <c r="D1" s="2"/>
      <c r="E1" s="3"/>
      <c r="F1" s="4" t="s">
        <v>0</v>
      </c>
      <c r="G1" s="2"/>
      <c r="H1" s="2"/>
      <c r="I1" s="2"/>
      <c r="J1" s="2"/>
      <c r="K1" s="2"/>
      <c r="L1" s="5" t="s">
        <v>1</v>
      </c>
    </row>
    <row r="2" ht="24.0" customHeight="1">
      <c r="A2" s="7"/>
      <c r="E2" s="8"/>
      <c r="F2" s="9"/>
      <c r="G2" s="10"/>
      <c r="H2" s="10"/>
      <c r="I2" s="10"/>
      <c r="J2" s="10"/>
      <c r="K2" s="10"/>
      <c r="L2" s="11" t="s">
        <v>2</v>
      </c>
    </row>
    <row r="3" ht="12.75" customHeight="1">
      <c r="A3" s="7"/>
      <c r="E3" s="8"/>
      <c r="F3" s="12" t="s">
        <v>3</v>
      </c>
      <c r="G3" s="2"/>
      <c r="H3" s="2"/>
      <c r="I3" s="2"/>
      <c r="J3" s="2"/>
      <c r="K3" s="2"/>
      <c r="L3" s="11" t="s">
        <v>4</v>
      </c>
    </row>
    <row r="4" ht="22.5" customHeight="1">
      <c r="A4" s="7"/>
      <c r="E4" s="8"/>
      <c r="F4" s="7"/>
      <c r="L4" s="52" t="s">
        <v>93</v>
      </c>
    </row>
    <row r="5" ht="12.75" customHeight="1">
      <c r="A5" s="14" t="s">
        <v>75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ht="12.75" customHeight="1">
      <c r="A6" s="40" t="str">
        <f>"Por favor seleccione el rango de años en los que se medirá el indicador, con anualización "&amp;Indicador!K15</f>
        <v>Por favor seleccione el rango de años en los que se medirá el indicador, con anualización SUMA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ht="12.75" customHeight="1">
      <c r="A7" s="40" t="s">
        <v>94</v>
      </c>
      <c r="B7" s="15"/>
      <c r="C7" s="15"/>
      <c r="D7" s="15"/>
      <c r="E7" s="15"/>
      <c r="F7" s="15"/>
      <c r="G7" s="15"/>
      <c r="H7" s="16"/>
      <c r="I7" s="40" t="s">
        <v>95</v>
      </c>
      <c r="J7" s="15"/>
      <c r="K7" s="15"/>
      <c r="L7" s="16"/>
    </row>
    <row r="8" ht="12.75" customHeight="1">
      <c r="A8" s="35">
        <v>2023.0</v>
      </c>
      <c r="B8" s="15"/>
      <c r="C8" s="15"/>
      <c r="D8" s="15"/>
      <c r="E8" s="15"/>
      <c r="F8" s="15"/>
      <c r="G8" s="15"/>
      <c r="H8" s="16"/>
      <c r="I8" s="35">
        <v>2026.0</v>
      </c>
      <c r="J8" s="15"/>
      <c r="K8" s="15"/>
      <c r="L8" s="16"/>
    </row>
    <row r="9" ht="12.75" customHeight="1">
      <c r="A9" s="14" t="s">
        <v>96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ht="12.75" customHeight="1">
      <c r="A10" s="40" t="s">
        <v>97</v>
      </c>
      <c r="B10" s="15"/>
      <c r="C10" s="15"/>
      <c r="D10" s="15"/>
      <c r="E10" s="15"/>
      <c r="F10" s="15"/>
      <c r="G10" s="15"/>
      <c r="H10" s="16"/>
      <c r="I10" s="40" t="s">
        <v>98</v>
      </c>
      <c r="J10" s="15"/>
      <c r="K10" s="15"/>
      <c r="L10" s="16"/>
    </row>
    <row r="11" ht="12.75" customHeight="1">
      <c r="A11" s="35">
        <f>$A$8+0</f>
        <v>2023</v>
      </c>
      <c r="B11" s="15"/>
      <c r="C11" s="15"/>
      <c r="D11" s="15"/>
      <c r="E11" s="15"/>
      <c r="F11" s="15"/>
      <c r="G11" s="15"/>
      <c r="H11" s="16"/>
      <c r="I11" s="41"/>
      <c r="J11" s="15"/>
      <c r="K11" s="15"/>
      <c r="L11" s="16"/>
    </row>
    <row r="12" ht="12.75" customHeight="1">
      <c r="A12" s="35">
        <f>$A$8+1</f>
        <v>2024</v>
      </c>
      <c r="B12" s="15"/>
      <c r="C12" s="15"/>
      <c r="D12" s="15"/>
      <c r="E12" s="15"/>
      <c r="F12" s="15"/>
      <c r="G12" s="15"/>
      <c r="H12" s="16"/>
      <c r="I12" s="41"/>
      <c r="J12" s="15"/>
      <c r="K12" s="15"/>
      <c r="L12" s="16"/>
    </row>
    <row r="13" ht="12.75" customHeight="1">
      <c r="A13" s="35">
        <f>$A$8+2</f>
        <v>2025</v>
      </c>
      <c r="B13" s="15"/>
      <c r="C13" s="15"/>
      <c r="D13" s="15"/>
      <c r="E13" s="15"/>
      <c r="F13" s="15"/>
      <c r="G13" s="15"/>
      <c r="H13" s="16"/>
      <c r="I13" s="41"/>
      <c r="J13" s="15"/>
      <c r="K13" s="15"/>
      <c r="L13" s="16"/>
    </row>
    <row r="14" ht="12.75" customHeight="1">
      <c r="A14" s="35">
        <f>$A$8+3</f>
        <v>2026</v>
      </c>
      <c r="B14" s="15"/>
      <c r="C14" s="15"/>
      <c r="D14" s="15"/>
      <c r="E14" s="15"/>
      <c r="F14" s="15"/>
      <c r="G14" s="15"/>
      <c r="H14" s="16"/>
      <c r="I14" s="41"/>
      <c r="J14" s="15"/>
      <c r="K14" s="15"/>
      <c r="L14" s="16"/>
    </row>
    <row r="15" ht="12.75" customHeight="1">
      <c r="A15" s="35">
        <f>$A$8+4</f>
        <v>2027</v>
      </c>
      <c r="B15" s="15"/>
      <c r="C15" s="15"/>
      <c r="D15" s="15"/>
      <c r="E15" s="15"/>
      <c r="F15" s="15"/>
      <c r="G15" s="15"/>
      <c r="H15" s="16"/>
      <c r="I15" s="41"/>
      <c r="J15" s="15"/>
      <c r="K15" s="15"/>
      <c r="L15" s="16"/>
    </row>
    <row r="16" ht="12.75" customHeight="1">
      <c r="A16" s="35">
        <f>$A$8+5</f>
        <v>2028</v>
      </c>
      <c r="B16" s="15"/>
      <c r="C16" s="15"/>
      <c r="D16" s="15"/>
      <c r="E16" s="15"/>
      <c r="F16" s="15"/>
      <c r="G16" s="15"/>
      <c r="H16" s="16"/>
      <c r="I16" s="41"/>
      <c r="J16" s="15"/>
      <c r="K16" s="15"/>
      <c r="L16" s="16"/>
    </row>
    <row r="17" ht="12.75" customHeight="1">
      <c r="A17" s="35">
        <f>$A$8+6</f>
        <v>2029</v>
      </c>
      <c r="B17" s="15"/>
      <c r="C17" s="15"/>
      <c r="D17" s="15"/>
      <c r="E17" s="15"/>
      <c r="F17" s="15"/>
      <c r="G17" s="15"/>
      <c r="H17" s="16"/>
      <c r="I17" s="41"/>
      <c r="J17" s="15"/>
      <c r="K17" s="15"/>
      <c r="L17" s="16"/>
    </row>
    <row r="18" ht="12.75" customHeight="1">
      <c r="A18" s="35">
        <f>$A$8+7</f>
        <v>2030</v>
      </c>
      <c r="B18" s="15"/>
      <c r="C18" s="15"/>
      <c r="D18" s="15"/>
      <c r="E18" s="15"/>
      <c r="F18" s="15"/>
      <c r="G18" s="15"/>
      <c r="H18" s="16"/>
      <c r="I18" s="41"/>
      <c r="J18" s="15"/>
      <c r="K18" s="15"/>
      <c r="L18" s="16"/>
    </row>
    <row r="19" ht="12.75" customHeight="1">
      <c r="A19" s="35">
        <f>$A$8+8</f>
        <v>2031</v>
      </c>
      <c r="B19" s="15"/>
      <c r="C19" s="15"/>
      <c r="D19" s="15"/>
      <c r="E19" s="15"/>
      <c r="F19" s="15"/>
      <c r="G19" s="15"/>
      <c r="H19" s="16"/>
      <c r="I19" s="41"/>
      <c r="J19" s="15"/>
      <c r="K19" s="15"/>
      <c r="L19" s="16"/>
    </row>
    <row r="20" ht="12.75" customHeight="1">
      <c r="A20" s="35">
        <f>$A$8+9</f>
        <v>2032</v>
      </c>
      <c r="B20" s="15"/>
      <c r="C20" s="15"/>
      <c r="D20" s="15"/>
      <c r="E20" s="15"/>
      <c r="F20" s="15"/>
      <c r="G20" s="15"/>
      <c r="H20" s="16"/>
      <c r="I20" s="41"/>
      <c r="J20" s="15"/>
      <c r="K20" s="15"/>
      <c r="L20" s="16"/>
    </row>
    <row r="21" ht="12.75" customHeight="1">
      <c r="A21" s="35">
        <f>$A$8+10</f>
        <v>2033</v>
      </c>
      <c r="B21" s="15"/>
      <c r="C21" s="15"/>
      <c r="D21" s="15"/>
      <c r="E21" s="15"/>
      <c r="F21" s="15"/>
      <c r="G21" s="15"/>
      <c r="H21" s="16"/>
      <c r="I21" s="41"/>
      <c r="J21" s="15"/>
      <c r="K21" s="15"/>
      <c r="L21" s="16"/>
    </row>
    <row r="22" ht="12.75" customHeight="1">
      <c r="A22" s="40" t="s">
        <v>92</v>
      </c>
      <c r="B22" s="15"/>
      <c r="C22" s="15"/>
      <c r="D22" s="15"/>
      <c r="E22" s="15"/>
      <c r="F22" s="15"/>
      <c r="G22" s="15"/>
      <c r="H22" s="16"/>
      <c r="I22" s="41"/>
      <c r="J22" s="15"/>
      <c r="K22" s="15"/>
      <c r="L22" s="16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6">
    <mergeCell ref="A1:E4"/>
    <mergeCell ref="F1:K2"/>
    <mergeCell ref="F3:K4"/>
    <mergeCell ref="A5:L5"/>
    <mergeCell ref="A6:L6"/>
    <mergeCell ref="A7:H7"/>
    <mergeCell ref="I7:L7"/>
    <mergeCell ref="A8:H8"/>
    <mergeCell ref="I8:L8"/>
    <mergeCell ref="A9:L9"/>
    <mergeCell ref="A10:H10"/>
    <mergeCell ref="I10:L10"/>
    <mergeCell ref="A11:H11"/>
    <mergeCell ref="I11:L11"/>
    <mergeCell ref="A12:H12"/>
    <mergeCell ref="I12:L12"/>
    <mergeCell ref="A13:H13"/>
    <mergeCell ref="I13:L13"/>
    <mergeCell ref="A14:H14"/>
    <mergeCell ref="I14:L14"/>
    <mergeCell ref="I15:L15"/>
    <mergeCell ref="A19:H19"/>
    <mergeCell ref="I19:L19"/>
    <mergeCell ref="A20:H20"/>
    <mergeCell ref="I20:L20"/>
    <mergeCell ref="A21:H21"/>
    <mergeCell ref="I21:L21"/>
    <mergeCell ref="A22:H22"/>
    <mergeCell ref="I22:L22"/>
    <mergeCell ref="A15:H15"/>
    <mergeCell ref="A16:H16"/>
    <mergeCell ref="I16:L16"/>
    <mergeCell ref="A17:H17"/>
    <mergeCell ref="I17:L17"/>
    <mergeCell ref="A18:H18"/>
    <mergeCell ref="I18:L18"/>
  </mergeCells>
  <dataValidations>
    <dataValidation type="list" allowBlank="1" showErrorMessage="1" sqref="A8 I8">
      <formula1>ListaYEARS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0"/>
    <col customWidth="1" min="2" max="26" width="10.71"/>
  </cols>
  <sheetData>
    <row r="1" ht="12.75" customHeight="1">
      <c r="A1" s="53" t="s">
        <v>99</v>
      </c>
      <c r="B1" s="54" t="s">
        <v>100</v>
      </c>
      <c r="F1" s="55"/>
    </row>
    <row r="2" ht="12.75" customHeight="1">
      <c r="A2" s="56" t="s">
        <v>101</v>
      </c>
      <c r="F2" s="57"/>
    </row>
    <row r="3" ht="12.75" customHeight="1">
      <c r="A3" s="58" t="s">
        <v>18</v>
      </c>
      <c r="F3" s="59"/>
    </row>
    <row r="4" ht="12.75" customHeight="1">
      <c r="A4" s="60" t="s">
        <v>102</v>
      </c>
      <c r="F4" s="61"/>
    </row>
    <row r="5" ht="12.75" customHeight="1">
      <c r="A5" s="60" t="s">
        <v>67</v>
      </c>
      <c r="F5" s="62"/>
    </row>
    <row r="6" ht="12.75" customHeight="1">
      <c r="A6" s="60" t="s">
        <v>103</v>
      </c>
      <c r="F6" s="57"/>
    </row>
    <row r="7" ht="12.75" customHeight="1">
      <c r="A7" s="60" t="s">
        <v>104</v>
      </c>
      <c r="F7" s="61"/>
    </row>
    <row r="8" ht="12.75" customHeight="1">
      <c r="A8" s="60" t="s">
        <v>105</v>
      </c>
      <c r="F8" s="61"/>
    </row>
    <row r="9" ht="12.75" customHeight="1">
      <c r="A9" s="60" t="s">
        <v>106</v>
      </c>
      <c r="F9" s="61"/>
    </row>
    <row r="10" ht="12.75" customHeight="1">
      <c r="A10" s="60" t="s">
        <v>107</v>
      </c>
      <c r="F10" s="61"/>
    </row>
    <row r="11" ht="12.75" customHeight="1">
      <c r="A11" s="60" t="s">
        <v>108</v>
      </c>
      <c r="F11" s="61"/>
    </row>
    <row r="12" ht="12.75" customHeight="1">
      <c r="A12" s="60" t="s">
        <v>109</v>
      </c>
      <c r="F12" s="61"/>
    </row>
    <row r="13" ht="12.75" customHeight="1">
      <c r="A13" s="60" t="s">
        <v>110</v>
      </c>
      <c r="F13" s="57"/>
    </row>
    <row r="14" ht="12.75" customHeight="1">
      <c r="A14" s="60" t="s">
        <v>111</v>
      </c>
      <c r="F14" s="57"/>
    </row>
    <row r="15" ht="12.75" customHeight="1">
      <c r="A15" s="60" t="s">
        <v>112</v>
      </c>
      <c r="F15" s="61"/>
    </row>
    <row r="16" ht="12.75" customHeight="1">
      <c r="A16" s="60" t="s">
        <v>113</v>
      </c>
      <c r="F16" s="61"/>
    </row>
    <row r="17" ht="12.75" customHeight="1">
      <c r="A17" s="60" t="s">
        <v>114</v>
      </c>
      <c r="F17" s="61"/>
    </row>
    <row r="18" ht="12.75" customHeight="1">
      <c r="A18" s="60" t="s">
        <v>115</v>
      </c>
      <c r="F18" s="61"/>
    </row>
    <row r="19" ht="12.75" customHeight="1">
      <c r="A19" s="60" t="s">
        <v>116</v>
      </c>
      <c r="F19" s="57"/>
    </row>
    <row r="20" ht="12.75" customHeight="1">
      <c r="A20" s="60" t="s">
        <v>117</v>
      </c>
      <c r="F20" s="61"/>
    </row>
    <row r="21" ht="12.75" customHeight="1">
      <c r="A21" s="60" t="s">
        <v>118</v>
      </c>
      <c r="F21" s="61"/>
    </row>
    <row r="22" ht="12.75" customHeight="1">
      <c r="A22" s="60" t="s">
        <v>119</v>
      </c>
      <c r="F22" s="61"/>
    </row>
    <row r="23" ht="12.75" customHeight="1">
      <c r="A23" s="60" t="s">
        <v>120</v>
      </c>
      <c r="F23" s="61"/>
    </row>
    <row r="24" ht="12.75" customHeight="1">
      <c r="A24" s="60" t="s">
        <v>121</v>
      </c>
      <c r="F24" s="61"/>
    </row>
    <row r="25" ht="12.75" customHeight="1">
      <c r="A25" s="60" t="s">
        <v>122</v>
      </c>
      <c r="F25" s="61"/>
    </row>
    <row r="26" ht="12.75" customHeight="1">
      <c r="F26" s="61"/>
    </row>
    <row r="27" ht="12.75" customHeight="1">
      <c r="F27" s="61"/>
    </row>
    <row r="28" ht="12.75" customHeight="1"/>
    <row r="29" ht="12.75" customHeight="1">
      <c r="A29" s="60" t="s">
        <v>123</v>
      </c>
    </row>
    <row r="30" ht="12.75" customHeight="1">
      <c r="A30" s="60" t="s">
        <v>12</v>
      </c>
    </row>
    <row r="31" ht="12.75" customHeight="1"/>
    <row r="32" ht="12.75" customHeight="1">
      <c r="A32" s="60" t="s">
        <v>8</v>
      </c>
    </row>
    <row r="33" ht="12.75" customHeight="1">
      <c r="A33" s="60" t="s">
        <v>124</v>
      </c>
    </row>
    <row r="34" ht="12.75" customHeight="1">
      <c r="A34" s="60" t="s">
        <v>125</v>
      </c>
    </row>
    <row r="35" ht="12.75" customHeight="1">
      <c r="A35" s="60" t="s">
        <v>126</v>
      </c>
    </row>
    <row r="36" ht="12.75" customHeight="1">
      <c r="A36" s="60" t="s">
        <v>127</v>
      </c>
    </row>
    <row r="37" ht="12.75" customHeight="1">
      <c r="A37" s="53" t="s">
        <v>128</v>
      </c>
    </row>
    <row r="38" ht="12.75" customHeight="1"/>
    <row r="39" ht="12.75" customHeight="1">
      <c r="A39" s="58" t="s">
        <v>10</v>
      </c>
    </row>
    <row r="40" ht="12.75" customHeight="1"/>
    <row r="41" ht="12.75" customHeight="1"/>
    <row r="42" ht="12.75" customHeight="1"/>
    <row r="43" ht="12.75" customHeight="1"/>
    <row r="44" ht="12.75" customHeight="1">
      <c r="A44" s="60" t="s">
        <v>129</v>
      </c>
    </row>
    <row r="45" ht="12.75" customHeight="1">
      <c r="A45" s="60" t="s">
        <v>28</v>
      </c>
    </row>
    <row r="46" ht="12.75" customHeight="1"/>
    <row r="47" ht="12.75" customHeight="1">
      <c r="A47" s="60" t="s">
        <v>130</v>
      </c>
    </row>
    <row r="48" ht="12.75" customHeight="1">
      <c r="A48" s="60" t="s">
        <v>65</v>
      </c>
    </row>
    <row r="49" ht="12.75" customHeight="1">
      <c r="A49" s="60" t="s">
        <v>131</v>
      </c>
    </row>
    <row r="50" ht="12.75" customHeight="1">
      <c r="A50" s="60" t="s">
        <v>132</v>
      </c>
    </row>
    <row r="51" ht="12.75" customHeight="1">
      <c r="A51" s="60" t="s">
        <v>30</v>
      </c>
    </row>
    <row r="52" ht="12.75" customHeight="1"/>
    <row r="53" ht="12.75" customHeight="1">
      <c r="A53" s="60" t="s">
        <v>45</v>
      </c>
    </row>
    <row r="54" ht="12.75" customHeight="1">
      <c r="A54" s="60" t="s">
        <v>133</v>
      </c>
    </row>
    <row r="55" ht="12.75" customHeight="1">
      <c r="A55" s="60" t="s">
        <v>134</v>
      </c>
    </row>
    <row r="56" ht="12.75" customHeight="1">
      <c r="A56" s="60" t="s">
        <v>33</v>
      </c>
    </row>
    <row r="57" ht="12.75" customHeight="1"/>
    <row r="58" ht="12.75" customHeight="1">
      <c r="A58" s="58" t="s">
        <v>135</v>
      </c>
    </row>
    <row r="59" ht="12.75" customHeight="1">
      <c r="A59" s="58" t="s">
        <v>136</v>
      </c>
    </row>
    <row r="60" ht="12.75" customHeight="1">
      <c r="A60" s="58" t="s">
        <v>137</v>
      </c>
    </row>
    <row r="61" ht="12.75" customHeight="1">
      <c r="A61" s="58" t="s">
        <v>138</v>
      </c>
    </row>
    <row r="62" ht="12.75" customHeight="1"/>
    <row r="63" ht="12.75" customHeight="1">
      <c r="A63" s="58" t="s">
        <v>139</v>
      </c>
    </row>
    <row r="64" ht="12.75" customHeight="1">
      <c r="A64" s="58" t="s">
        <v>140</v>
      </c>
    </row>
    <row r="65" ht="12.75" customHeight="1"/>
    <row r="66" ht="12.75" customHeight="1">
      <c r="A66" s="58" t="s">
        <v>141</v>
      </c>
    </row>
    <row r="67" ht="12.75" customHeight="1"/>
    <row r="68" ht="12.75" customHeight="1">
      <c r="A68" s="58" t="s">
        <v>142</v>
      </c>
    </row>
    <row r="69" ht="12.75" customHeight="1">
      <c r="A69" s="58" t="s">
        <v>143</v>
      </c>
    </row>
    <row r="70" ht="12.75" customHeight="1">
      <c r="A70" s="58" t="s">
        <v>144</v>
      </c>
    </row>
    <row r="71" ht="12.75" customHeight="1">
      <c r="A71" s="58" t="s">
        <v>145</v>
      </c>
    </row>
    <row r="72" ht="12.75" customHeight="1">
      <c r="A72" s="58" t="s">
        <v>146</v>
      </c>
    </row>
    <row r="73" ht="12.75" customHeight="1">
      <c r="A73" s="58" t="s">
        <v>147</v>
      </c>
    </row>
    <row r="74" ht="12.75" customHeight="1"/>
    <row r="75" ht="12.75" customHeight="1">
      <c r="A75" s="58" t="s">
        <v>45</v>
      </c>
    </row>
    <row r="76" ht="12.75" customHeight="1">
      <c r="A76" s="58" t="s">
        <v>46</v>
      </c>
    </row>
    <row r="77" ht="12.75" customHeight="1">
      <c r="A77" s="58" t="s">
        <v>12</v>
      </c>
    </row>
    <row r="78" ht="12.75" customHeight="1"/>
    <row r="79" ht="12.75" customHeight="1">
      <c r="A79" s="58" t="s">
        <v>148</v>
      </c>
    </row>
    <row r="80" ht="12.75" customHeight="1">
      <c r="A80" s="58" t="s">
        <v>49</v>
      </c>
    </row>
    <row r="81" ht="12.75" customHeight="1"/>
    <row r="82" ht="12.75" customHeight="1">
      <c r="A82" s="58" t="s">
        <v>49</v>
      </c>
    </row>
    <row r="83" ht="12.75" customHeight="1">
      <c r="A83" s="58" t="s">
        <v>149</v>
      </c>
    </row>
    <row r="84" ht="12.75" customHeight="1"/>
    <row r="85" ht="12.75" customHeight="1">
      <c r="A85" s="58" t="s">
        <v>150</v>
      </c>
    </row>
    <row r="86" ht="12.75" customHeight="1">
      <c r="A86" s="58" t="s">
        <v>151</v>
      </c>
    </row>
    <row r="87" ht="12.75" customHeight="1">
      <c r="A87" s="58" t="s">
        <v>152</v>
      </c>
    </row>
    <row r="88" ht="12.75" customHeight="1"/>
    <row r="89" ht="12.75" customHeight="1">
      <c r="A89" s="58" t="s">
        <v>153</v>
      </c>
    </row>
    <row r="90" ht="12.75" customHeight="1">
      <c r="A90" s="58" t="s">
        <v>14</v>
      </c>
    </row>
    <row r="91" ht="12.75" customHeight="1">
      <c r="A91" s="58" t="s">
        <v>154</v>
      </c>
    </row>
    <row r="92" ht="12.75" customHeight="1"/>
    <row r="93" ht="12.75" customHeight="1">
      <c r="A93" s="56" t="s">
        <v>16</v>
      </c>
    </row>
    <row r="94" ht="12.75" customHeight="1">
      <c r="A94" s="56" t="s">
        <v>155</v>
      </c>
    </row>
    <row r="95" ht="12.75" customHeight="1">
      <c r="A95" s="56" t="s">
        <v>156</v>
      </c>
    </row>
    <row r="96" ht="12.75" customHeight="1">
      <c r="A96" s="56" t="s">
        <v>157</v>
      </c>
    </row>
    <row r="97" ht="12.75" customHeight="1">
      <c r="A97" s="56" t="s">
        <v>158</v>
      </c>
    </row>
    <row r="98" ht="12.75" customHeight="1">
      <c r="A98" s="56" t="s">
        <v>159</v>
      </c>
    </row>
    <row r="99" ht="12.75" customHeight="1">
      <c r="A99" s="56" t="s">
        <v>160</v>
      </c>
    </row>
    <row r="100" ht="12.75" customHeight="1">
      <c r="A100" s="56" t="s">
        <v>161</v>
      </c>
    </row>
    <row r="101" ht="12.75" customHeight="1">
      <c r="A101" s="56" t="s">
        <v>162</v>
      </c>
    </row>
    <row r="102" ht="12.75" customHeight="1">
      <c r="A102" s="56" t="s">
        <v>163</v>
      </c>
    </row>
    <row r="103" ht="12.75" customHeight="1">
      <c r="A103" s="56" t="s">
        <v>164</v>
      </c>
    </row>
    <row r="104" ht="12.75" customHeight="1">
      <c r="A104" s="56" t="s">
        <v>165</v>
      </c>
    </row>
    <row r="105" ht="12.75" customHeight="1">
      <c r="A105" s="56" t="s">
        <v>166</v>
      </c>
    </row>
    <row r="106" ht="12.75" customHeight="1">
      <c r="A106" s="56" t="s">
        <v>167</v>
      </c>
    </row>
    <row r="107" ht="12.75" customHeight="1">
      <c r="A107" s="56" t="s">
        <v>168</v>
      </c>
    </row>
    <row r="108" ht="12.75" customHeight="1">
      <c r="A108" s="56" t="s">
        <v>169</v>
      </c>
    </row>
    <row r="109" ht="12.75" customHeight="1">
      <c r="A109" s="53" t="s">
        <v>170</v>
      </c>
    </row>
    <row r="110" ht="12.75" customHeight="1">
      <c r="A110" s="53" t="s">
        <v>171</v>
      </c>
    </row>
    <row r="111" ht="12.75" customHeight="1"/>
    <row r="112" ht="12.75" customHeight="1"/>
    <row r="113" ht="12.75" customHeight="1">
      <c r="A113" s="60" t="s">
        <v>172</v>
      </c>
    </row>
    <row r="114" ht="12.75" customHeight="1">
      <c r="A114" s="60" t="s">
        <v>173</v>
      </c>
    </row>
    <row r="115" ht="12.75" customHeight="1">
      <c r="A115" s="58" t="s">
        <v>25</v>
      </c>
    </row>
    <row r="116" ht="12.75" customHeight="1">
      <c r="A116" s="58" t="s">
        <v>174</v>
      </c>
    </row>
    <row r="117" ht="12.75" customHeight="1">
      <c r="A117" s="58" t="s">
        <v>175</v>
      </c>
    </row>
    <row r="118" ht="12.75" customHeight="1">
      <c r="A118" s="58" t="s">
        <v>176</v>
      </c>
    </row>
    <row r="119" ht="12.75" customHeight="1">
      <c r="A119" s="58" t="s">
        <v>177</v>
      </c>
    </row>
    <row r="120" ht="12.75" customHeight="1">
      <c r="A120" s="58" t="s">
        <v>178</v>
      </c>
    </row>
    <row r="121" ht="12.75" customHeight="1">
      <c r="A121" s="58" t="s">
        <v>179</v>
      </c>
    </row>
    <row r="122" ht="12.75" customHeight="1"/>
    <row r="123" ht="12.75" customHeight="1">
      <c r="A123" s="60">
        <f>YEAR(TODAY())</f>
        <v>2025</v>
      </c>
    </row>
    <row r="124" ht="12.75" customHeight="1">
      <c r="A124" s="60">
        <f>YEAR(TODAY())+1</f>
        <v>2026</v>
      </c>
    </row>
    <row r="125" ht="12.75" customHeight="1">
      <c r="A125" s="60">
        <f>YEAR(TODAY())+2</f>
        <v>2027</v>
      </c>
    </row>
    <row r="126" ht="12.75" customHeight="1">
      <c r="A126" s="60">
        <f>YEAR(TODAY())+3</f>
        <v>2028</v>
      </c>
    </row>
    <row r="127" ht="12.75" customHeight="1">
      <c r="A127" s="60">
        <f>YEAR(TODAY())+4</f>
        <v>2029</v>
      </c>
    </row>
    <row r="128" ht="12.75" customHeight="1">
      <c r="A128" s="60">
        <f>YEAR(TODAY())+5</f>
        <v>2030</v>
      </c>
    </row>
    <row r="129" ht="12.75" customHeight="1">
      <c r="A129" s="60">
        <f>YEAR(TODAY())+6</f>
        <v>2031</v>
      </c>
    </row>
    <row r="130" ht="12.75" customHeight="1">
      <c r="A130" s="60">
        <f>YEAR(TODAY())+7</f>
        <v>2032</v>
      </c>
    </row>
    <row r="131" ht="12.75" customHeight="1">
      <c r="A131" s="60">
        <f>YEAR(TODAY())+8</f>
        <v>2033</v>
      </c>
    </row>
    <row r="132" ht="12.75" customHeight="1">
      <c r="A132" s="60">
        <f>YEAR(TODAY())+9</f>
        <v>2034</v>
      </c>
    </row>
    <row r="133" ht="12.75" customHeight="1">
      <c r="A133" s="60">
        <f>YEAR(TODAY())+10</f>
        <v>2035</v>
      </c>
    </row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2022-09-12T20:15:01Z</dcterms:created>
  <dc:creator>SCRD</dc:creator>
</cp:coreProperties>
</file>